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ARUNS\FY24 Projections\"/>
    </mc:Choice>
  </mc:AlternateContent>
  <xr:revisionPtr revIDLastSave="0" documentId="13_ncr:1_{5403FD2F-6981-4CF8-AFDF-57D52DAD5D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FA FY23 to Gov Req for FY24" sheetId="2" r:id="rId1"/>
  </sheets>
  <definedNames>
    <definedName name="_xlnm._FilterDatabase" localSheetId="0" hidden="1">'SFA FY23 to Gov Req for FY24'!$A$2:$AC$183</definedName>
    <definedName name="_xlnm.Print_Area" localSheetId="0">'SFA FY23 to Gov Req for FY24'!$A$1:$AC$188</definedName>
    <definedName name="_xlnm.Print_Titles" localSheetId="0">'SFA FY23 to Gov Req for FY24'!$A:$B,'SFA FY23 to Gov Req for FY24'!$1:$3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O5" i="2"/>
  <c r="T5" i="2" s="1"/>
  <c r="O6" i="2"/>
  <c r="T6" i="2" s="1"/>
  <c r="O7" i="2"/>
  <c r="O8" i="2"/>
  <c r="O9" i="2"/>
  <c r="T9" i="2" s="1"/>
  <c r="O10" i="2"/>
  <c r="T10" i="2" s="1"/>
  <c r="O11" i="2"/>
  <c r="T11" i="2" s="1"/>
  <c r="O12" i="2"/>
  <c r="O13" i="2"/>
  <c r="O14" i="2"/>
  <c r="O15" i="2"/>
  <c r="O16" i="2"/>
  <c r="T16" i="2" s="1"/>
  <c r="O17" i="2"/>
  <c r="T17" i="2" s="1"/>
  <c r="O18" i="2"/>
  <c r="T18" i="2" s="1"/>
  <c r="O19" i="2"/>
  <c r="O20" i="2"/>
  <c r="O21" i="2"/>
  <c r="T21" i="2" s="1"/>
  <c r="O22" i="2"/>
  <c r="T22" i="2" s="1"/>
  <c r="O23" i="2"/>
  <c r="T23" i="2" s="1"/>
  <c r="O24" i="2"/>
  <c r="O25" i="2"/>
  <c r="O26" i="2"/>
  <c r="O27" i="2"/>
  <c r="O28" i="2"/>
  <c r="T28" i="2" s="1"/>
  <c r="O29" i="2"/>
  <c r="T29" i="2" s="1"/>
  <c r="O30" i="2"/>
  <c r="T30" i="2" s="1"/>
  <c r="O31" i="2"/>
  <c r="O32" i="2"/>
  <c r="O33" i="2"/>
  <c r="T33" i="2" s="1"/>
  <c r="O34" i="2"/>
  <c r="T34" i="2" s="1"/>
  <c r="O35" i="2"/>
  <c r="T35" i="2" s="1"/>
  <c r="O36" i="2"/>
  <c r="O37" i="2"/>
  <c r="O38" i="2"/>
  <c r="O39" i="2"/>
  <c r="O40" i="2"/>
  <c r="T40" i="2" s="1"/>
  <c r="O41" i="2"/>
  <c r="T41" i="2" s="1"/>
  <c r="O42" i="2"/>
  <c r="T42" i="2" s="1"/>
  <c r="O43" i="2"/>
  <c r="O44" i="2"/>
  <c r="O45" i="2"/>
  <c r="T45" i="2" s="1"/>
  <c r="O46" i="2"/>
  <c r="T46" i="2" s="1"/>
  <c r="O47" i="2"/>
  <c r="T47" i="2" s="1"/>
  <c r="O48" i="2"/>
  <c r="O49" i="2"/>
  <c r="O50" i="2"/>
  <c r="O51" i="2"/>
  <c r="O52" i="2"/>
  <c r="T52" i="2" s="1"/>
  <c r="O53" i="2"/>
  <c r="T53" i="2" s="1"/>
  <c r="O54" i="2"/>
  <c r="T54" i="2" s="1"/>
  <c r="O55" i="2"/>
  <c r="O56" i="2"/>
  <c r="O57" i="2"/>
  <c r="T57" i="2" s="1"/>
  <c r="O58" i="2"/>
  <c r="T58" i="2" s="1"/>
  <c r="O59" i="2"/>
  <c r="T59" i="2" s="1"/>
  <c r="O60" i="2"/>
  <c r="O61" i="2"/>
  <c r="T61" i="2" s="1"/>
  <c r="O62" i="2"/>
  <c r="O63" i="2"/>
  <c r="O64" i="2"/>
  <c r="T64" i="2" s="1"/>
  <c r="O65" i="2"/>
  <c r="T65" i="2" s="1"/>
  <c r="O66" i="2"/>
  <c r="T66" i="2" s="1"/>
  <c r="O67" i="2"/>
  <c r="O68" i="2"/>
  <c r="O69" i="2"/>
  <c r="T69" i="2" s="1"/>
  <c r="O70" i="2"/>
  <c r="T70" i="2" s="1"/>
  <c r="O71" i="2"/>
  <c r="T71" i="2" s="1"/>
  <c r="O72" i="2"/>
  <c r="O73" i="2"/>
  <c r="T73" i="2" s="1"/>
  <c r="O74" i="2"/>
  <c r="O75" i="2"/>
  <c r="O76" i="2"/>
  <c r="T76" i="2" s="1"/>
  <c r="O77" i="2"/>
  <c r="T77" i="2" s="1"/>
  <c r="O78" i="2"/>
  <c r="T78" i="2" s="1"/>
  <c r="O79" i="2"/>
  <c r="O80" i="2"/>
  <c r="O81" i="2"/>
  <c r="T81" i="2" s="1"/>
  <c r="O82" i="2"/>
  <c r="T82" i="2" s="1"/>
  <c r="O83" i="2"/>
  <c r="T83" i="2" s="1"/>
  <c r="O84" i="2"/>
  <c r="O85" i="2"/>
  <c r="T85" i="2" s="1"/>
  <c r="O86" i="2"/>
  <c r="O87" i="2"/>
  <c r="O88" i="2"/>
  <c r="T88" i="2" s="1"/>
  <c r="O89" i="2"/>
  <c r="T89" i="2" s="1"/>
  <c r="O90" i="2"/>
  <c r="T90" i="2" s="1"/>
  <c r="O91" i="2"/>
  <c r="O92" i="2"/>
  <c r="O93" i="2"/>
  <c r="T93" i="2" s="1"/>
  <c r="O94" i="2"/>
  <c r="T94" i="2" s="1"/>
  <c r="O95" i="2"/>
  <c r="T95" i="2" s="1"/>
  <c r="O96" i="2"/>
  <c r="T96" i="2" s="1"/>
  <c r="O97" i="2"/>
  <c r="T97" i="2" s="1"/>
  <c r="O98" i="2"/>
  <c r="O99" i="2"/>
  <c r="O100" i="2"/>
  <c r="T100" i="2" s="1"/>
  <c r="O101" i="2"/>
  <c r="T101" i="2" s="1"/>
  <c r="O102" i="2"/>
  <c r="T102" i="2" s="1"/>
  <c r="O103" i="2"/>
  <c r="O104" i="2"/>
  <c r="O105" i="2"/>
  <c r="T105" i="2" s="1"/>
  <c r="O106" i="2"/>
  <c r="T106" i="2" s="1"/>
  <c r="O107" i="2"/>
  <c r="T107" i="2" s="1"/>
  <c r="O108" i="2"/>
  <c r="T108" i="2" s="1"/>
  <c r="O109" i="2"/>
  <c r="T109" i="2" s="1"/>
  <c r="O110" i="2"/>
  <c r="O111" i="2"/>
  <c r="O112" i="2"/>
  <c r="T112" i="2" s="1"/>
  <c r="O113" i="2"/>
  <c r="T113" i="2" s="1"/>
  <c r="O114" i="2"/>
  <c r="T114" i="2" s="1"/>
  <c r="O115" i="2"/>
  <c r="O116" i="2"/>
  <c r="O117" i="2"/>
  <c r="T117" i="2" s="1"/>
  <c r="O118" i="2"/>
  <c r="T118" i="2" s="1"/>
  <c r="O119" i="2"/>
  <c r="T119" i="2" s="1"/>
  <c r="O120" i="2"/>
  <c r="T120" i="2" s="1"/>
  <c r="O121" i="2"/>
  <c r="T121" i="2" s="1"/>
  <c r="O122" i="2"/>
  <c r="O123" i="2"/>
  <c r="O124" i="2"/>
  <c r="T124" i="2" s="1"/>
  <c r="O125" i="2"/>
  <c r="T125" i="2" s="1"/>
  <c r="O126" i="2"/>
  <c r="T126" i="2" s="1"/>
  <c r="O127" i="2"/>
  <c r="O128" i="2"/>
  <c r="O129" i="2"/>
  <c r="T129" i="2" s="1"/>
  <c r="O130" i="2"/>
  <c r="T130" i="2" s="1"/>
  <c r="O131" i="2"/>
  <c r="T131" i="2" s="1"/>
  <c r="O132" i="2"/>
  <c r="T132" i="2" s="1"/>
  <c r="O133" i="2"/>
  <c r="T133" i="2" s="1"/>
  <c r="O134" i="2"/>
  <c r="O135" i="2"/>
  <c r="O136" i="2"/>
  <c r="T136" i="2" s="1"/>
  <c r="O137" i="2"/>
  <c r="T137" i="2" s="1"/>
  <c r="O138" i="2"/>
  <c r="T138" i="2" s="1"/>
  <c r="O139" i="2"/>
  <c r="O140" i="2"/>
  <c r="O141" i="2"/>
  <c r="T141" i="2" s="1"/>
  <c r="O142" i="2"/>
  <c r="T142" i="2" s="1"/>
  <c r="O143" i="2"/>
  <c r="T143" i="2" s="1"/>
  <c r="O144" i="2"/>
  <c r="T144" i="2" s="1"/>
  <c r="O145" i="2"/>
  <c r="T145" i="2" s="1"/>
  <c r="O146" i="2"/>
  <c r="O147" i="2"/>
  <c r="O148" i="2"/>
  <c r="O149" i="2"/>
  <c r="T149" i="2" s="1"/>
  <c r="O150" i="2"/>
  <c r="T150" i="2" s="1"/>
  <c r="O151" i="2"/>
  <c r="O152" i="2"/>
  <c r="O153" i="2"/>
  <c r="T153" i="2" s="1"/>
  <c r="O154" i="2"/>
  <c r="T154" i="2" s="1"/>
  <c r="O155" i="2"/>
  <c r="T155" i="2" s="1"/>
  <c r="O156" i="2"/>
  <c r="T156" i="2" s="1"/>
  <c r="O157" i="2"/>
  <c r="T157" i="2" s="1"/>
  <c r="O158" i="2"/>
  <c r="O159" i="2"/>
  <c r="O160" i="2"/>
  <c r="T160" i="2" s="1"/>
  <c r="O161" i="2"/>
  <c r="T161" i="2" s="1"/>
  <c r="O162" i="2"/>
  <c r="T162" i="2" s="1"/>
  <c r="O163" i="2"/>
  <c r="O164" i="2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O171" i="2"/>
  <c r="O172" i="2"/>
  <c r="T172" i="2" s="1"/>
  <c r="O173" i="2"/>
  <c r="T173" i="2" s="1"/>
  <c r="O174" i="2"/>
  <c r="T174" i="2" s="1"/>
  <c r="O175" i="2"/>
  <c r="O176" i="2"/>
  <c r="O177" i="2"/>
  <c r="T177" i="2" s="1"/>
  <c r="O178" i="2"/>
  <c r="T178" i="2" s="1"/>
  <c r="O179" i="2"/>
  <c r="T179" i="2" s="1"/>
  <c r="O180" i="2"/>
  <c r="T180" i="2" s="1"/>
  <c r="O181" i="2"/>
  <c r="T181" i="2" s="1"/>
  <c r="O4" i="2"/>
  <c r="T4" i="2" s="1"/>
  <c r="T7" i="2"/>
  <c r="T8" i="2"/>
  <c r="T12" i="2"/>
  <c r="T13" i="2"/>
  <c r="T14" i="2"/>
  <c r="T15" i="2"/>
  <c r="T19" i="2"/>
  <c r="T20" i="2"/>
  <c r="T24" i="2"/>
  <c r="T25" i="2"/>
  <c r="T26" i="2"/>
  <c r="T27" i="2"/>
  <c r="T31" i="2"/>
  <c r="T32" i="2"/>
  <c r="T36" i="2"/>
  <c r="T37" i="2"/>
  <c r="T38" i="2"/>
  <c r="T39" i="2"/>
  <c r="T43" i="2"/>
  <c r="T44" i="2"/>
  <c r="T48" i="2"/>
  <c r="T49" i="2"/>
  <c r="T50" i="2"/>
  <c r="T51" i="2"/>
  <c r="T55" i="2"/>
  <c r="T56" i="2"/>
  <c r="T60" i="2"/>
  <c r="T62" i="2"/>
  <c r="T63" i="2"/>
  <c r="T67" i="2"/>
  <c r="T68" i="2"/>
  <c r="T72" i="2"/>
  <c r="T74" i="2"/>
  <c r="T75" i="2"/>
  <c r="T79" i="2"/>
  <c r="T80" i="2"/>
  <c r="T84" i="2"/>
  <c r="T86" i="2"/>
  <c r="T87" i="2"/>
  <c r="T91" i="2"/>
  <c r="T92" i="2"/>
  <c r="T98" i="2"/>
  <c r="T99" i="2"/>
  <c r="T103" i="2"/>
  <c r="T104" i="2"/>
  <c r="T110" i="2"/>
  <c r="T111" i="2"/>
  <c r="T115" i="2"/>
  <c r="T116" i="2"/>
  <c r="T122" i="2"/>
  <c r="T123" i="2"/>
  <c r="T127" i="2"/>
  <c r="T128" i="2"/>
  <c r="T134" i="2"/>
  <c r="T135" i="2"/>
  <c r="T139" i="2"/>
  <c r="T140" i="2"/>
  <c r="T146" i="2"/>
  <c r="T147" i="2"/>
  <c r="T148" i="2"/>
  <c r="T151" i="2"/>
  <c r="T152" i="2"/>
  <c r="T158" i="2"/>
  <c r="T159" i="2"/>
  <c r="T163" i="2"/>
  <c r="T164" i="2"/>
  <c r="T170" i="2"/>
  <c r="T171" i="2"/>
  <c r="T175" i="2"/>
  <c r="T176" i="2"/>
  <c r="Q183" i="2" l="1"/>
  <c r="K181" i="2" l="1"/>
  <c r="K180" i="2"/>
  <c r="K179" i="2"/>
  <c r="I178" i="2"/>
  <c r="K177" i="2"/>
  <c r="K176" i="2"/>
  <c r="K175" i="2"/>
  <c r="I174" i="2"/>
  <c r="K173" i="2"/>
  <c r="K172" i="2"/>
  <c r="K171" i="2"/>
  <c r="I170" i="2"/>
  <c r="K169" i="2"/>
  <c r="K168" i="2"/>
  <c r="K167" i="2"/>
  <c r="K166" i="2"/>
  <c r="K165" i="2"/>
  <c r="K164" i="2"/>
  <c r="K163" i="2"/>
  <c r="K162" i="2"/>
  <c r="K161" i="2"/>
  <c r="K160" i="2"/>
  <c r="I159" i="2"/>
  <c r="K158" i="2"/>
  <c r="K157" i="2"/>
  <c r="K156" i="2"/>
  <c r="I155" i="2"/>
  <c r="K154" i="2"/>
  <c r="K153" i="2"/>
  <c r="K152" i="2"/>
  <c r="I151" i="2"/>
  <c r="K150" i="2"/>
  <c r="K149" i="2"/>
  <c r="K148" i="2"/>
  <c r="I147" i="2"/>
  <c r="K146" i="2"/>
  <c r="K145" i="2"/>
  <c r="K144" i="2"/>
  <c r="I143" i="2"/>
  <c r="K142" i="2"/>
  <c r="K141" i="2"/>
  <c r="K140" i="2"/>
  <c r="I139" i="2"/>
  <c r="K138" i="2"/>
  <c r="K137" i="2"/>
  <c r="K136" i="2"/>
  <c r="I135" i="2"/>
  <c r="K134" i="2"/>
  <c r="K133" i="2"/>
  <c r="K132" i="2"/>
  <c r="I131" i="2"/>
  <c r="K130" i="2"/>
  <c r="K129" i="2"/>
  <c r="K128" i="2"/>
  <c r="I127" i="2"/>
  <c r="K126" i="2"/>
  <c r="K125" i="2"/>
  <c r="K124" i="2"/>
  <c r="I123" i="2"/>
  <c r="K122" i="2"/>
  <c r="K121" i="2"/>
  <c r="K120" i="2"/>
  <c r="I119" i="2"/>
  <c r="K118" i="2"/>
  <c r="K117" i="2"/>
  <c r="K116" i="2"/>
  <c r="I115" i="2"/>
  <c r="K114" i="2"/>
  <c r="K113" i="2"/>
  <c r="K112" i="2"/>
  <c r="I111" i="2"/>
  <c r="K110" i="2"/>
  <c r="K109" i="2"/>
  <c r="K108" i="2"/>
  <c r="I107" i="2"/>
  <c r="K106" i="2"/>
  <c r="K105" i="2"/>
  <c r="K104" i="2"/>
  <c r="I103" i="2"/>
  <c r="K102" i="2"/>
  <c r="K101" i="2"/>
  <c r="K100" i="2"/>
  <c r="I99" i="2"/>
  <c r="K98" i="2"/>
  <c r="K97" i="2"/>
  <c r="K96" i="2"/>
  <c r="I95" i="2"/>
  <c r="K94" i="2"/>
  <c r="K93" i="2"/>
  <c r="K92" i="2"/>
  <c r="I91" i="2"/>
  <c r="K90" i="2"/>
  <c r="K89" i="2"/>
  <c r="K88" i="2"/>
  <c r="I87" i="2"/>
  <c r="K86" i="2"/>
  <c r="K85" i="2"/>
  <c r="K84" i="2"/>
  <c r="I83" i="2"/>
  <c r="K82" i="2"/>
  <c r="K81" i="2"/>
  <c r="K80" i="2"/>
  <c r="I79" i="2"/>
  <c r="K78" i="2"/>
  <c r="K77" i="2"/>
  <c r="K76" i="2"/>
  <c r="I75" i="2"/>
  <c r="K74" i="2"/>
  <c r="K73" i="2"/>
  <c r="I72" i="2"/>
  <c r="K71" i="2"/>
  <c r="K70" i="2"/>
  <c r="K69" i="2"/>
  <c r="I68" i="2"/>
  <c r="K67" i="2"/>
  <c r="K66" i="2"/>
  <c r="K65" i="2"/>
  <c r="I64" i="2"/>
  <c r="K63" i="2"/>
  <c r="K62" i="2"/>
  <c r="K61" i="2"/>
  <c r="I60" i="2"/>
  <c r="K59" i="2"/>
  <c r="K58" i="2"/>
  <c r="K57" i="2"/>
  <c r="I56" i="2"/>
  <c r="K55" i="2"/>
  <c r="K54" i="2"/>
  <c r="K53" i="2"/>
  <c r="I52" i="2"/>
  <c r="K51" i="2"/>
  <c r="K50" i="2"/>
  <c r="K49" i="2"/>
  <c r="I48" i="2"/>
  <c r="K47" i="2"/>
  <c r="K46" i="2"/>
  <c r="K45" i="2"/>
  <c r="I44" i="2"/>
  <c r="K43" i="2"/>
  <c r="K42" i="2"/>
  <c r="K41" i="2"/>
  <c r="I40" i="2"/>
  <c r="K39" i="2"/>
  <c r="K38" i="2"/>
  <c r="K37" i="2"/>
  <c r="I36" i="2"/>
  <c r="K35" i="2"/>
  <c r="K34" i="2"/>
  <c r="K33" i="2"/>
  <c r="K32" i="2"/>
  <c r="K31" i="2"/>
  <c r="K30" i="2"/>
  <c r="K29" i="2"/>
  <c r="K28" i="2"/>
  <c r="K27" i="2"/>
  <c r="I26" i="2"/>
  <c r="I25" i="2"/>
  <c r="K24" i="2"/>
  <c r="K23" i="2"/>
  <c r="I22" i="2"/>
  <c r="I21" i="2"/>
  <c r="K20" i="2"/>
  <c r="K19" i="2"/>
  <c r="I18" i="2"/>
  <c r="K17" i="2"/>
  <c r="K16" i="2"/>
  <c r="K15" i="2"/>
  <c r="I14" i="2"/>
  <c r="K13" i="2"/>
  <c r="K12" i="2"/>
  <c r="K11" i="2"/>
  <c r="I10" i="2"/>
  <c r="I9" i="2"/>
  <c r="K8" i="2"/>
  <c r="K7" i="2"/>
  <c r="I6" i="2"/>
  <c r="I5" i="2"/>
  <c r="K4" i="2"/>
  <c r="K170" i="2" l="1"/>
  <c r="I130" i="2"/>
  <c r="I154" i="2"/>
  <c r="I157" i="2"/>
  <c r="I102" i="2"/>
  <c r="I173" i="2"/>
  <c r="K5" i="2"/>
  <c r="I118" i="2"/>
  <c r="K21" i="2"/>
  <c r="I142" i="2"/>
  <c r="K9" i="2"/>
  <c r="K25" i="2"/>
  <c r="I106" i="2"/>
  <c r="I122" i="2"/>
  <c r="I134" i="2"/>
  <c r="I146" i="2"/>
  <c r="I81" i="2"/>
  <c r="I110" i="2"/>
  <c r="I126" i="2"/>
  <c r="I129" i="2"/>
  <c r="I138" i="2"/>
  <c r="I141" i="2"/>
  <c r="I150" i="2"/>
  <c r="I153" i="2"/>
  <c r="I158" i="2"/>
  <c r="I177" i="2"/>
  <c r="K18" i="2"/>
  <c r="I114" i="2"/>
  <c r="I166" i="2"/>
  <c r="K75" i="2"/>
  <c r="K79" i="2"/>
  <c r="K83" i="2"/>
  <c r="K87" i="2"/>
  <c r="K91" i="2"/>
  <c r="K95" i="2"/>
  <c r="K99" i="2"/>
  <c r="K103" i="2"/>
  <c r="K107" i="2"/>
  <c r="K111" i="2"/>
  <c r="K115" i="2"/>
  <c r="K119" i="2"/>
  <c r="K123" i="2"/>
  <c r="K127" i="2"/>
  <c r="K131" i="2"/>
  <c r="K135" i="2"/>
  <c r="K139" i="2"/>
  <c r="K143" i="2"/>
  <c r="K147" i="2"/>
  <c r="K151" i="2"/>
  <c r="K155" i="2"/>
  <c r="K159" i="2"/>
  <c r="K14" i="2"/>
  <c r="I17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I162" i="2"/>
  <c r="I169" i="2"/>
  <c r="K10" i="2"/>
  <c r="I13" i="2"/>
  <c r="K26" i="2"/>
  <c r="I29" i="2"/>
  <c r="I33" i="2"/>
  <c r="I37" i="2"/>
  <c r="I41" i="2"/>
  <c r="I45" i="2"/>
  <c r="I49" i="2"/>
  <c r="I53" i="2"/>
  <c r="I57" i="2"/>
  <c r="I61" i="2"/>
  <c r="I65" i="2"/>
  <c r="I69" i="2"/>
  <c r="I73" i="2"/>
  <c r="I165" i="2"/>
  <c r="K178" i="2"/>
  <c r="I181" i="2"/>
  <c r="K6" i="2"/>
  <c r="K22" i="2"/>
  <c r="I77" i="2"/>
  <c r="I85" i="2"/>
  <c r="I89" i="2"/>
  <c r="I93" i="2"/>
  <c r="I97" i="2"/>
  <c r="I101" i="2"/>
  <c r="I105" i="2"/>
  <c r="I109" i="2"/>
  <c r="I113" i="2"/>
  <c r="I117" i="2"/>
  <c r="I121" i="2"/>
  <c r="I125" i="2"/>
  <c r="I133" i="2"/>
  <c r="I137" i="2"/>
  <c r="I145" i="2"/>
  <c r="I149" i="2"/>
  <c r="I161" i="2"/>
  <c r="K174" i="2"/>
  <c r="I76" i="2"/>
  <c r="I80" i="2"/>
  <c r="I84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176" i="2"/>
  <c r="I180" i="2"/>
  <c r="I4" i="2"/>
  <c r="I12" i="2"/>
  <c r="I20" i="2"/>
  <c r="I28" i="2"/>
  <c r="I32" i="2"/>
  <c r="I27" i="2"/>
  <c r="I31" i="2"/>
  <c r="I35" i="2"/>
  <c r="K36" i="2"/>
  <c r="I39" i="2"/>
  <c r="K40" i="2"/>
  <c r="I43" i="2"/>
  <c r="K44" i="2"/>
  <c r="I47" i="2"/>
  <c r="K48" i="2"/>
  <c r="I51" i="2"/>
  <c r="K52" i="2"/>
  <c r="I55" i="2"/>
  <c r="K56" i="2"/>
  <c r="I59" i="2"/>
  <c r="K60" i="2"/>
  <c r="I63" i="2"/>
  <c r="K64" i="2"/>
  <c r="I67" i="2"/>
  <c r="K68" i="2"/>
  <c r="I71" i="2"/>
  <c r="K72" i="2"/>
  <c r="I163" i="2"/>
  <c r="I167" i="2"/>
  <c r="I171" i="2"/>
  <c r="I175" i="2"/>
  <c r="I179" i="2"/>
  <c r="I8" i="2"/>
  <c r="I16" i="2"/>
  <c r="I24" i="2"/>
  <c r="I7" i="2"/>
  <c r="I11" i="2"/>
  <c r="I15" i="2"/>
  <c r="I19" i="2"/>
  <c r="I23" i="2"/>
  <c r="R6" i="2"/>
  <c r="R10" i="2"/>
  <c r="R14" i="2"/>
  <c r="R18" i="2"/>
  <c r="R22" i="2"/>
  <c r="R26" i="2"/>
  <c r="R30" i="2"/>
  <c r="R34" i="2"/>
  <c r="R38" i="2"/>
  <c r="R42" i="2"/>
  <c r="R46" i="2"/>
  <c r="R50" i="2"/>
  <c r="R54" i="2"/>
  <c r="R58" i="2"/>
  <c r="R62" i="2"/>
  <c r="R66" i="2"/>
  <c r="R70" i="2"/>
  <c r="R74" i="2"/>
  <c r="R78" i="2"/>
  <c r="R82" i="2"/>
  <c r="R86" i="2"/>
  <c r="R90" i="2"/>
  <c r="R94" i="2"/>
  <c r="R98" i="2"/>
  <c r="R102" i="2"/>
  <c r="R106" i="2"/>
  <c r="R110" i="2"/>
  <c r="R114" i="2"/>
  <c r="R118" i="2"/>
  <c r="R122" i="2"/>
  <c r="R126" i="2"/>
  <c r="R130" i="2"/>
  <c r="R134" i="2"/>
  <c r="R138" i="2"/>
  <c r="R142" i="2"/>
  <c r="R146" i="2"/>
  <c r="R150" i="2"/>
  <c r="R154" i="2"/>
  <c r="R158" i="2"/>
  <c r="R170" i="2"/>
  <c r="R174" i="2"/>
  <c r="R124" i="2" l="1"/>
  <c r="R60" i="2"/>
  <c r="R167" i="2"/>
  <c r="R180" i="2"/>
  <c r="R172" i="2"/>
  <c r="R164" i="2"/>
  <c r="R108" i="2"/>
  <c r="R44" i="2"/>
  <c r="R175" i="2"/>
  <c r="R179" i="2"/>
  <c r="R171" i="2"/>
  <c r="R156" i="2"/>
  <c r="R92" i="2"/>
  <c r="R28" i="2"/>
  <c r="R4" i="2"/>
  <c r="R176" i="2"/>
  <c r="R168" i="2"/>
  <c r="R140" i="2"/>
  <c r="R76" i="2"/>
  <c r="R12" i="2"/>
  <c r="R157" i="2"/>
  <c r="R149" i="2"/>
  <c r="R141" i="2"/>
  <c r="R129" i="2"/>
  <c r="R121" i="2"/>
  <c r="R109" i="2"/>
  <c r="R101" i="2"/>
  <c r="R93" i="2"/>
  <c r="R85" i="2"/>
  <c r="R77" i="2"/>
  <c r="R69" i="2"/>
  <c r="R61" i="2"/>
  <c r="R53" i="2"/>
  <c r="R45" i="2"/>
  <c r="R37" i="2"/>
  <c r="R29" i="2"/>
  <c r="R21" i="2"/>
  <c r="R13" i="2"/>
  <c r="R5" i="2"/>
  <c r="R162" i="2"/>
  <c r="R152" i="2"/>
  <c r="R136" i="2"/>
  <c r="R120" i="2"/>
  <c r="R104" i="2"/>
  <c r="R88" i="2"/>
  <c r="R72" i="2"/>
  <c r="R56" i="2"/>
  <c r="R40" i="2"/>
  <c r="R24" i="2"/>
  <c r="R8" i="2"/>
  <c r="R163" i="2"/>
  <c r="R159" i="2"/>
  <c r="R155" i="2"/>
  <c r="R151" i="2"/>
  <c r="R147" i="2"/>
  <c r="R143" i="2"/>
  <c r="R139" i="2"/>
  <c r="R135" i="2"/>
  <c r="R131" i="2"/>
  <c r="R127" i="2"/>
  <c r="R123" i="2"/>
  <c r="R119" i="2"/>
  <c r="R115" i="2"/>
  <c r="R111" i="2"/>
  <c r="R107" i="2"/>
  <c r="R103" i="2"/>
  <c r="R99" i="2"/>
  <c r="R95" i="2"/>
  <c r="R91" i="2"/>
  <c r="R87" i="2"/>
  <c r="R83" i="2"/>
  <c r="R79" i="2"/>
  <c r="R75" i="2"/>
  <c r="R71" i="2"/>
  <c r="R67" i="2"/>
  <c r="R63" i="2"/>
  <c r="R59" i="2"/>
  <c r="R55" i="2"/>
  <c r="R51" i="2"/>
  <c r="R47" i="2"/>
  <c r="R43" i="2"/>
  <c r="R39" i="2"/>
  <c r="R35" i="2"/>
  <c r="R31" i="2"/>
  <c r="R27" i="2"/>
  <c r="R23" i="2"/>
  <c r="R19" i="2"/>
  <c r="R15" i="2"/>
  <c r="R11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R161" i="2"/>
  <c r="R153" i="2"/>
  <c r="R145" i="2"/>
  <c r="R137" i="2"/>
  <c r="R133" i="2"/>
  <c r="R125" i="2"/>
  <c r="R117" i="2"/>
  <c r="R113" i="2"/>
  <c r="R105" i="2"/>
  <c r="R97" i="2"/>
  <c r="R89" i="2"/>
  <c r="R81" i="2"/>
  <c r="R73" i="2"/>
  <c r="R65" i="2"/>
  <c r="R57" i="2"/>
  <c r="R49" i="2"/>
  <c r="R41" i="2"/>
  <c r="R33" i="2"/>
  <c r="R25" i="2"/>
  <c r="R17" i="2"/>
  <c r="R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J183" i="2"/>
  <c r="H183" i="2"/>
  <c r="G183" i="2"/>
  <c r="E183" i="2"/>
  <c r="D183" i="2"/>
  <c r="C183" i="2"/>
  <c r="R183" i="2" l="1"/>
  <c r="F183" i="2"/>
  <c r="K183" i="2" s="1"/>
  <c r="I183" i="2"/>
  <c r="F185" i="2"/>
  <c r="U4" i="2" l="1"/>
  <c r="V4" i="2"/>
  <c r="W4" i="2"/>
  <c r="X4" i="2"/>
  <c r="Y4" i="2"/>
  <c r="Z4" i="2"/>
  <c r="AA4" i="2"/>
  <c r="AB4" i="2"/>
  <c r="AC4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3" i="2" l="1"/>
  <c r="T183" i="2"/>
  <c r="AC183" i="2" s="1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<sst xmlns="http://schemas.openxmlformats.org/spreadsheetml/2006/main" count="407" uniqueCount="256">
  <si>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</si>
  <si>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</si>
  <si>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</si>
  <si>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</si>
  <si>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</si>
  <si>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</si>
  <si>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</si>
  <si>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</si>
  <si>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</si>
  <si>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</si>
  <si>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</si>
  <si>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</si>
  <si>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</si>
  <si>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</si>
  <si>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</si>
  <si>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</si>
  <si>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</si>
  <si>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</si>
  <si>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</si>
  <si>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</si>
  <si>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</si>
  <si>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</si>
  <si>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</si>
  <si>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</si>
  <si>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</si>
  <si>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</si>
  <si>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</si>
  <si>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</si>
  <si>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</si>
  <si>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</si>
  <si>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</si>
  <si>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</si>
  <si>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</si>
  <si>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</si>
  <si>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</si>
  <si>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</si>
  <si>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</si>
  <si>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</si>
  <si>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</si>
  <si>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</si>
  <si>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</si>
  <si>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</si>
  <si>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</si>
  <si>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</si>
  <si>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</si>
  <si>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</si>
  <si>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</si>
  <si>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</si>
  <si>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</si>
  <si>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</si>
  <si>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</si>
  <si>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</si>
  <si>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</si>
  <si>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</si>
  <si>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</si>
  <si>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</si>
  <si>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</si>
  <si>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</si>
  <si>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</si>
  <si>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</si>
  <si>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</si>
  <si>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</si>
  <si>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</si>
  <si>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</si>
  <si>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</si>
  <si>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</si>
  <si>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</si>
  <si>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</si>
  <si>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</si>
  <si>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</si>
  <si>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</si>
  <si>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</si>
  <si>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</si>
  <si>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</si>
  <si>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</si>
  <si>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</si>
  <si>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</si>
  <si>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</si>
  <si>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</si>
  <si>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</si>
  <si>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</si>
  <si>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</si>
  <si>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</si>
  <si>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</si>
  <si>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</si>
  <si>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</si>
  <si>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</si>
  <si>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</si>
  <si>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</si>
  <si>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</si>
  <si>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</si>
  <si>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</si>
  <si>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</si>
  <si>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</si>
  <si>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</si>
  <si>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</si>
  <si>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</si>
  <si>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</si>
  <si>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</si>
  <si>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</si>
  <si>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</si>
  <si>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</si>
  <si>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</si>
  <si>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</si>
  <si>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</si>
  <si>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</si>
  <si>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</si>
  <si>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</si>
  <si>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</si>
  <si>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</si>
  <si>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</si>
  <si>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</si>
  <si>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</si>
  <si>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</si>
  <si>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</si>
  <si>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</si>
  <si>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</si>
  <si>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</si>
  <si>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</si>
  <si>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</si>
  <si>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</si>
  <si>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</si>
  <si>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</si>
  <si>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</si>
  <si>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</si>
  <si>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</si>
  <si>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</si>
  <si>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</si>
  <si>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</si>
  <si>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</si>
  <si>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</si>
  <si>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</si>
  <si>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</si>
  <si>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</si>
  <si>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</si>
  <si>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</si>
  <si>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</si>
  <si>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</si>
  <si>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</si>
  <si>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</si>
  <si>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</si>
  <si>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</si>
  <si>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</si>
  <si>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</si>
  <si>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</si>
  <si>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</si>
  <si>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</si>
  <si>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</si>
  <si>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</si>
  <si>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</si>
  <si>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</si>
  <si>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</si>
  <si>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</si>
  <si>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</si>
  <si>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</si>
  <si>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</si>
  <si>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</si>
  <si>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</si>
  <si>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</si>
  <si>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</si>
  <si>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</si>
  <si>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</si>
  <si>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</si>
  <si>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</si>
  <si>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</si>
  <si>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</si>
  <si>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</si>
  <si>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</si>
  <si>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</si>
  <si>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</si>
  <si>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</si>
  <si>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</si>
  <si>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</si>
  <si>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</si>
  <si>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</si>
  <si>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</si>
  <si>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</si>
  <si>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</si>
  <si>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</si>
  <si>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</si>
  <si>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</si>
  <si>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</si>
  <si>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</si>
  <si>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</si>
  <si>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</si>
  <si>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</si>
  <si>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</si>
  <si>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</si>
  <si>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</si>
  <si>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</si>
  <si>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</si>
  <si>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</si>
  <si>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</si>
  <si>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</si>
  <si>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</si>
  <si>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</si>
  <si>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</si>
  <si>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</si>
  <si>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</si>
  <si>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</si>
  <si>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</si>
  <si>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</si>
  <si>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</si>
  <si>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</si>
  <si>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</si>
  <si>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</si>
  <si>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</si>
  <si>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</si>
  <si>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</si>
  <si>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</si>
  <si>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</si>
  <si>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</si>
  <si>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</si>
  <si>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</si>
  <si>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</si>
  <si>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</si>
  <si>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</si>
  <si>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</si>
  <si>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</si>
  <si>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</si>
  <si>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</si>
  <si>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</si>
  <si>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</si>
  <si>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</si>
  <si>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</si>
  <si>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</si>
  <si>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</si>
  <si>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</si>
  <si>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</si>
  <si>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</si>
  <si>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</si>
  <si>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</si>
  <si>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</si>
  <si>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</si>
  <si>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</si>
  <si>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</si>
  <si>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</si>
  <si>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CHANGE IN BUDGET STABILIZATION FACTOR</t>
  </si>
  <si>
    <t>CHANGE IN TOTAL PROGRAM AFTER BUDGET STABILIZATION FACTOR</t>
  </si>
  <si>
    <t>22-54-104(5)(g)(I)(H)</t>
  </si>
  <si>
    <t>2022-23 ESTIMATED FUNDED PUPIL COUNTS</t>
  </si>
  <si>
    <t xml:space="preserve">2022-23 ESTIMATED FULLY FUNDED TOTAL PROGRAM </t>
  </si>
  <si>
    <t>2022-23 ESTIMATED BUDGET STABILIZATION FACTOR</t>
  </si>
  <si>
    <t>2022-23 TOTAL PROGRAM AFTER BUDGET STABILIZATION FACTOR</t>
  </si>
  <si>
    <t>2022-23 ESTIMATED PER PUPIL FUNDING AFTER BUDGET STABILIZATION FACTOR</t>
  </si>
  <si>
    <t>2022-23 School Finance Act as Appropriated per HB22-1390</t>
  </si>
  <si>
    <t>2023-24 Governor's Budget Request - November 2022</t>
  </si>
  <si>
    <t xml:space="preserve">2023-24 ESTIMATED FULLY FUNDED TOTAL PROGRAM </t>
  </si>
  <si>
    <t>2023-24 ESTIMATED BUDGET STABILIZATION FACTOR</t>
  </si>
  <si>
    <t>2023-24 TOTAL PROGRAM AFTER BUDGET STABILIZATION FACTOR</t>
  </si>
  <si>
    <t>2023-24 ESTIMATED PER PUPIL FUNDING AFTER BUDGET STABILIZATION FACTOR</t>
  </si>
  <si>
    <t>Estimated Change - 2023-24 to 2022-23</t>
  </si>
  <si>
    <t>Statewide rounding variance = $19.28</t>
  </si>
  <si>
    <t>Note: Counts still include preschool student FTE</t>
  </si>
  <si>
    <t>2023-24 ESTIMATED FUNDED PUPIL COUNTS *</t>
  </si>
  <si>
    <t>* The Governor's request did not separate preschool students.  Preschool FTE are included in these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</si>
</sst>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8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Font="1" applyBorder="1"/>
    <xf numFmtId="43" fontId="0" fillId="0" borderId="0" xfId="1" applyFont="1"/>
    <xf numFmtId="43" fontId="0" fillId="0" borderId="6" xfId="1" applyFont="1" applyBorder="1"/>
    <xf numFmtId="43" fontId="1" fillId="0" borderId="2" xfId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38" fontId="0" fillId="0" borderId="0" xfId="1" applyNumberFormat="1" applyFont="1"/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4" fontId="5" fillId="2" borderId="3" xfId="1" applyNumberFormat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5" xfId="2" xr:uid="{00000000-0005-0000-0000-000002000000}"/>
    <cellStyle name="Normal 5 2" xfId="3" xr:uid="{00000000-0005-0000-0000-000003000000}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4" t="s">
        <v>245</v>
      </c>
      <c r="D1" s="34"/>
      <c r="E1" s="34"/>
      <c r="F1" s="34"/>
      <c r="G1" s="34"/>
      <c r="H1" s="34"/>
      <c r="I1" s="34"/>
      <c r="J1" s="34"/>
      <c r="K1" s="34"/>
      <c r="L1" s="35" t="s">
        <v>246</v>
      </c>
      <c r="M1" s="35"/>
      <c r="N1" s="35"/>
      <c r="O1" s="35"/>
      <c r="P1" s="35"/>
      <c r="Q1" s="35"/>
      <c r="R1" s="35"/>
      <c r="S1" s="35"/>
      <c r="T1" s="35"/>
      <c r="U1" s="36" t="s">
        <v>251</v>
      </c>
      <c r="V1" s="36"/>
      <c r="W1" s="36"/>
      <c r="X1" s="36"/>
      <c r="Y1" s="36"/>
      <c r="Z1" s="36"/>
      <c r="AA1" s="36"/>
      <c r="AB1" s="36"/>
      <c r="AC1" s="36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6" t="s">
        <v>240</v>
      </c>
      <c r="D2" s="27" t="s">
        <v>241</v>
      </c>
      <c r="E2" s="27" t="s">
        <v>242</v>
      </c>
      <c r="F2" s="27" t="s">
        <v>243</v>
      </c>
      <c r="G2" s="27" t="s">
        <v>2</v>
      </c>
      <c r="H2" s="27" t="s">
        <v>3</v>
      </c>
      <c r="I2" s="27" t="s">
        <v>4</v>
      </c>
      <c r="J2" s="27" t="s">
        <v>5</v>
      </c>
      <c r="K2" s="28" t="s">
        <v>244</v>
      </c>
      <c r="L2" s="22" t="s">
        <v>254</v>
      </c>
      <c r="M2" s="23" t="s">
        <v>247</v>
      </c>
      <c r="N2" s="23" t="s">
        <v>248</v>
      </c>
      <c r="O2" s="23" t="s">
        <v>249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250</v>
      </c>
      <c r="U2" s="2" t="s">
        <v>6</v>
      </c>
      <c r="V2" s="9" t="s">
        <v>7</v>
      </c>
      <c r="W2" s="9" t="s">
        <v>237</v>
      </c>
      <c r="X2" s="9" t="s">
        <v>238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ht="60" x14ac:dyDescent="0.25">
      <c r="A3" s="8"/>
      <c r="B3" s="8"/>
      <c r="C3" s="29"/>
      <c r="D3" s="30" t="s">
        <v>236</v>
      </c>
      <c r="E3" s="27"/>
      <c r="F3" s="27" t="s">
        <v>13</v>
      </c>
      <c r="G3" s="27"/>
      <c r="H3" s="27"/>
      <c r="I3" s="27"/>
      <c r="J3" s="27"/>
      <c r="K3" s="28"/>
      <c r="L3" s="37" t="s">
        <v>253</v>
      </c>
      <c r="M3" s="25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6788.6</v>
      </c>
      <c r="D4" s="7">
        <v>66719849.18</v>
      </c>
      <c r="E4" s="31">
        <v>-2451720.1905547343</v>
      </c>
      <c r="F4" s="7">
        <f>D4+E4</f>
        <v>64268128.989445269</v>
      </c>
      <c r="G4" s="7">
        <v>26028437.762383372</v>
      </c>
      <c r="H4" s="7">
        <v>1272880.08</v>
      </c>
      <c r="I4" s="7">
        <f>F4-G4-H4</f>
        <v>36966811.147061899</v>
      </c>
      <c r="J4" s="7">
        <v>0</v>
      </c>
      <c r="K4" s="14">
        <f>F4/C4</f>
        <v>9467.0666985012031</v>
      </c>
      <c r="L4" s="1">
        <v>6768.9</v>
      </c>
      <c r="M4" s="7">
        <v>72058572.829999998</v>
      </c>
      <c r="N4" s="31">
        <v>-2191598.5030733431</v>
      </c>
      <c r="O4" s="7">
        <f>ROUND(M4+N4,0)</f>
        <v>69866974</v>
      </c>
      <c r="P4" s="7">
        <v>27189423.550000001</v>
      </c>
      <c r="Q4" s="7">
        <v>1272880.08</v>
      </c>
      <c r="R4" s="7">
        <f>O4-P4-Q4</f>
        <v>41404670.370000005</v>
      </c>
      <c r="S4" s="7">
        <v>0</v>
      </c>
      <c r="T4" s="14">
        <f>ROUND(O4/L4,)</f>
        <v>10322</v>
      </c>
      <c r="U4" s="1">
        <f t="shared" ref="U4:AC32" si="0">L4-C4</f>
        <v>-19.700000000000728</v>
      </c>
      <c r="V4" s="7">
        <f t="shared" si="0"/>
        <v>5338723.6499999985</v>
      </c>
      <c r="W4" s="7">
        <f t="shared" si="0"/>
        <v>260121.68748139124</v>
      </c>
      <c r="X4" s="7">
        <f t="shared" si="0"/>
        <v>5598845.0105547309</v>
      </c>
      <c r="Y4" s="7">
        <f t="shared" si="0"/>
        <v>1160985.7876166292</v>
      </c>
      <c r="Z4" s="7">
        <f t="shared" si="0"/>
        <v>0</v>
      </c>
      <c r="AA4" s="7">
        <f t="shared" si="0"/>
        <v>4437859.2229381055</v>
      </c>
      <c r="AB4" s="7">
        <f t="shared" si="0"/>
        <v>0</v>
      </c>
      <c r="AC4" s="14">
        <f t="shared" si="0"/>
        <v>854.93330149879694</v>
      </c>
    </row>
    <row r="5" spans="1:34" x14ac:dyDescent="0.25">
      <c r="A5" s="7" t="s">
        <v>23</v>
      </c>
      <c r="B5" s="7" t="s">
        <v>25</v>
      </c>
      <c r="C5" s="1">
        <v>41043.699999999997</v>
      </c>
      <c r="D5" s="7">
        <v>401052117.13</v>
      </c>
      <c r="E5" s="31">
        <v>-14737257.12987805</v>
      </c>
      <c r="F5" s="7">
        <f t="shared" ref="F5:F68" si="1">D5+E5</f>
        <v>386314860.00012195</v>
      </c>
      <c r="G5" s="7">
        <v>89575729.768486485</v>
      </c>
      <c r="H5" s="7">
        <v>5413047.0800000001</v>
      </c>
      <c r="I5" s="7">
        <f t="shared" ref="I5:I68" si="2">F5-G5-H5</f>
        <v>291326083.15163547</v>
      </c>
      <c r="J5" s="7">
        <v>0</v>
      </c>
      <c r="K5" s="14">
        <f t="shared" ref="K5:K68" si="3">F5/C5</f>
        <v>9412.2815438209018</v>
      </c>
      <c r="L5" s="1">
        <v>40275.9</v>
      </c>
      <c r="M5" s="7">
        <v>426145064.85000002</v>
      </c>
      <c r="N5" s="31">
        <v>-12960829.63536752</v>
      </c>
      <c r="O5" s="7">
        <f t="shared" ref="O5:O68" si="4">ROUND(M5+N5,0)</f>
        <v>413184235</v>
      </c>
      <c r="P5" s="7">
        <v>96694994.680000007</v>
      </c>
      <c r="Q5" s="7">
        <v>5413047.0800000001</v>
      </c>
      <c r="R5" s="7">
        <f t="shared" ref="R5:R68" si="5">O5-P5-Q5</f>
        <v>311076193.24000001</v>
      </c>
      <c r="S5" s="7">
        <v>0</v>
      </c>
      <c r="T5" s="14">
        <f t="shared" ref="T5:T68" si="6">O5/L5</f>
        <v>10258.845488244831</v>
      </c>
      <c r="U5" s="1">
        <f t="shared" si="0"/>
        <v>-767.79999999999563</v>
      </c>
      <c r="V5" s="7">
        <f t="shared" si="0"/>
        <v>25092947.720000029</v>
      </c>
      <c r="W5" s="7">
        <f t="shared" si="0"/>
        <v>1776427.4945105296</v>
      </c>
      <c r="X5" s="7">
        <f t="shared" si="0"/>
        <v>26869374.999878049</v>
      </c>
      <c r="Y5" s="7">
        <f t="shared" si="0"/>
        <v>7119264.9115135223</v>
      </c>
      <c r="Z5" s="7">
        <f t="shared" si="0"/>
        <v>0</v>
      </c>
      <c r="AA5" s="7">
        <f t="shared" si="0"/>
        <v>19750110.088364542</v>
      </c>
      <c r="AB5" s="7">
        <f t="shared" si="0"/>
        <v>0</v>
      </c>
      <c r="AC5" s="14">
        <f t="shared" si="0"/>
        <v>846.56394442392957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6644.2</v>
      </c>
      <c r="D6" s="7">
        <v>69147674.489999995</v>
      </c>
      <c r="E6" s="31">
        <v>-2540934.2461142465</v>
      </c>
      <c r="F6" s="7">
        <f t="shared" si="1"/>
        <v>66606740.243885748</v>
      </c>
      <c r="G6" s="7">
        <v>26228492.551683038</v>
      </c>
      <c r="H6" s="7">
        <v>1436454.08</v>
      </c>
      <c r="I6" s="7">
        <f t="shared" si="2"/>
        <v>38941793.612202711</v>
      </c>
      <c r="J6" s="7">
        <v>0</v>
      </c>
      <c r="K6" s="14">
        <f t="shared" si="3"/>
        <v>10024.794594365876</v>
      </c>
      <c r="L6" s="1">
        <v>6427.1</v>
      </c>
      <c r="M6" s="7">
        <v>72563522.010000005</v>
      </c>
      <c r="N6" s="31">
        <v>-2206956.0909848735</v>
      </c>
      <c r="O6" s="7">
        <f t="shared" si="4"/>
        <v>70356566</v>
      </c>
      <c r="P6" s="7">
        <v>28019865.379999999</v>
      </c>
      <c r="Q6" s="7">
        <v>1436454.08</v>
      </c>
      <c r="R6" s="7">
        <f t="shared" si="5"/>
        <v>40900246.540000007</v>
      </c>
      <c r="S6" s="7">
        <v>0</v>
      </c>
      <c r="T6" s="14">
        <f t="shared" si="6"/>
        <v>10946.860325807907</v>
      </c>
      <c r="U6" s="1">
        <f t="shared" si="0"/>
        <v>-217.09999999999945</v>
      </c>
      <c r="V6" s="7">
        <f t="shared" si="0"/>
        <v>3415847.5200000107</v>
      </c>
      <c r="W6" s="7">
        <f t="shared" si="0"/>
        <v>333978.15512937307</v>
      </c>
      <c r="X6" s="7">
        <f t="shared" si="0"/>
        <v>3749825.7561142519</v>
      </c>
      <c r="Y6" s="7">
        <f t="shared" si="0"/>
        <v>1791372.8283169605</v>
      </c>
      <c r="Z6" s="7">
        <f t="shared" si="0"/>
        <v>0</v>
      </c>
      <c r="AA6" s="7">
        <f t="shared" si="0"/>
        <v>1958452.9277972952</v>
      </c>
      <c r="AB6" s="7">
        <f t="shared" si="0"/>
        <v>0</v>
      </c>
      <c r="AC6" s="14">
        <f t="shared" si="0"/>
        <v>922.06573144203139</v>
      </c>
    </row>
    <row r="7" spans="1:34" x14ac:dyDescent="0.25">
      <c r="A7" s="7" t="s">
        <v>23</v>
      </c>
      <c r="B7" s="7" t="s">
        <v>27</v>
      </c>
      <c r="C7" s="1">
        <v>21330.799999999999</v>
      </c>
      <c r="D7" s="7">
        <v>204651311.71000001</v>
      </c>
      <c r="E7" s="31">
        <v>-7520217.1334242448</v>
      </c>
      <c r="F7" s="7">
        <f t="shared" si="1"/>
        <v>197131094.57657576</v>
      </c>
      <c r="G7" s="7">
        <v>57854546.918060362</v>
      </c>
      <c r="H7" s="7">
        <v>2425449.36</v>
      </c>
      <c r="I7" s="7">
        <f t="shared" si="2"/>
        <v>136851098.29851538</v>
      </c>
      <c r="J7" s="7">
        <v>0</v>
      </c>
      <c r="K7" s="14">
        <f t="shared" si="3"/>
        <v>9241.6175003551562</v>
      </c>
      <c r="L7" s="1">
        <v>21929.1</v>
      </c>
      <c r="M7" s="7">
        <v>227763458.53</v>
      </c>
      <c r="N7" s="31">
        <v>-6927226.4931860911</v>
      </c>
      <c r="O7" s="7">
        <f t="shared" si="4"/>
        <v>220836232</v>
      </c>
      <c r="P7" s="7">
        <v>64334520.770000003</v>
      </c>
      <c r="Q7" s="7">
        <v>2425449.36</v>
      </c>
      <c r="R7" s="7">
        <f t="shared" si="5"/>
        <v>154076261.86999997</v>
      </c>
      <c r="S7" s="7">
        <v>0</v>
      </c>
      <c r="T7" s="14">
        <f t="shared" si="6"/>
        <v>10070.46490736054</v>
      </c>
      <c r="U7" s="1">
        <f t="shared" si="0"/>
        <v>598.29999999999927</v>
      </c>
      <c r="V7" s="7">
        <f t="shared" si="0"/>
        <v>23112146.819999993</v>
      </c>
      <c r="W7" s="7">
        <f t="shared" si="0"/>
        <v>592990.64023815375</v>
      </c>
      <c r="X7" s="7">
        <f t="shared" si="0"/>
        <v>23705137.423424244</v>
      </c>
      <c r="Y7" s="7">
        <f t="shared" si="0"/>
        <v>6479973.8519396409</v>
      </c>
      <c r="Z7" s="7">
        <f t="shared" si="0"/>
        <v>0</v>
      </c>
      <c r="AA7" s="7">
        <f t="shared" si="0"/>
        <v>17225163.571484596</v>
      </c>
      <c r="AB7" s="7">
        <f t="shared" si="0"/>
        <v>0</v>
      </c>
      <c r="AC7" s="14">
        <f t="shared" si="0"/>
        <v>828.8474070053835</v>
      </c>
    </row>
    <row r="8" spans="1:34" x14ac:dyDescent="0.25">
      <c r="A8" s="7" t="s">
        <v>23</v>
      </c>
      <c r="B8" s="7" t="s">
        <v>28</v>
      </c>
      <c r="C8" s="1">
        <v>1324</v>
      </c>
      <c r="D8" s="7">
        <v>13453195.119999999</v>
      </c>
      <c r="E8" s="31">
        <v>-494357.68378600548</v>
      </c>
      <c r="F8" s="7">
        <f t="shared" si="1"/>
        <v>12958837.436213994</v>
      </c>
      <c r="G8" s="7">
        <v>6393266.1535566421</v>
      </c>
      <c r="H8" s="7">
        <v>459420.83</v>
      </c>
      <c r="I8" s="7">
        <f t="shared" si="2"/>
        <v>6106150.4526573522</v>
      </c>
      <c r="J8" s="7">
        <v>0</v>
      </c>
      <c r="K8" s="14">
        <f t="shared" si="3"/>
        <v>9787.6415681374583</v>
      </c>
      <c r="L8" s="1">
        <v>1403</v>
      </c>
      <c r="M8" s="7">
        <v>15376264.83</v>
      </c>
      <c r="N8" s="31">
        <v>-467655.65373864333</v>
      </c>
      <c r="O8" s="7">
        <f t="shared" si="4"/>
        <v>14908609</v>
      </c>
      <c r="P8" s="7">
        <v>7313176.3399999999</v>
      </c>
      <c r="Q8" s="7">
        <v>459420.83</v>
      </c>
      <c r="R8" s="7">
        <f t="shared" si="5"/>
        <v>7136011.8300000001</v>
      </c>
      <c r="S8" s="7">
        <v>0</v>
      </c>
      <c r="T8" s="14">
        <f t="shared" si="6"/>
        <v>10626.235923022095</v>
      </c>
      <c r="U8" s="1">
        <f t="shared" si="0"/>
        <v>79</v>
      </c>
      <c r="V8" s="7">
        <f t="shared" si="0"/>
        <v>1923069.7100000009</v>
      </c>
      <c r="W8" s="7">
        <f t="shared" si="0"/>
        <v>26702.030047362146</v>
      </c>
      <c r="X8" s="7">
        <f t="shared" si="0"/>
        <v>1949771.5637860056</v>
      </c>
      <c r="Y8" s="7">
        <f t="shared" si="0"/>
        <v>919910.18644335773</v>
      </c>
      <c r="Z8" s="7">
        <f t="shared" si="0"/>
        <v>0</v>
      </c>
      <c r="AA8" s="7">
        <f t="shared" si="0"/>
        <v>1029861.3773426479</v>
      </c>
      <c r="AB8" s="7">
        <f t="shared" si="0"/>
        <v>0</v>
      </c>
      <c r="AC8" s="14">
        <f t="shared" si="0"/>
        <v>838.59435488463714</v>
      </c>
    </row>
    <row r="9" spans="1:34" x14ac:dyDescent="0.25">
      <c r="A9" s="7" t="s">
        <v>23</v>
      </c>
      <c r="B9" s="7" t="s">
        <v>29</v>
      </c>
      <c r="C9" s="1">
        <v>1153.5</v>
      </c>
      <c r="D9" s="7">
        <v>11696242</v>
      </c>
      <c r="E9" s="31">
        <v>-429795.82564179722</v>
      </c>
      <c r="F9" s="7">
        <f t="shared" si="1"/>
        <v>11266446.174358202</v>
      </c>
      <c r="G9" s="7">
        <v>3240187.6751334164</v>
      </c>
      <c r="H9" s="7">
        <v>163286.54999999999</v>
      </c>
      <c r="I9" s="7">
        <f t="shared" si="2"/>
        <v>7862971.9492247859</v>
      </c>
      <c r="J9" s="7">
        <v>0</v>
      </c>
      <c r="K9" s="14">
        <f t="shared" si="3"/>
        <v>9767.1835061622915</v>
      </c>
      <c r="L9" s="1">
        <v>1192.5</v>
      </c>
      <c r="M9" s="7">
        <v>13067693.32</v>
      </c>
      <c r="N9" s="31">
        <v>-397442.46928535134</v>
      </c>
      <c r="O9" s="7">
        <f t="shared" si="4"/>
        <v>12670251</v>
      </c>
      <c r="P9" s="7">
        <v>3385023.39</v>
      </c>
      <c r="Q9" s="7">
        <v>163286.54999999999</v>
      </c>
      <c r="R9" s="7">
        <f t="shared" si="5"/>
        <v>9121941.0599999987</v>
      </c>
      <c r="S9" s="7">
        <v>0</v>
      </c>
      <c r="T9" s="14">
        <f t="shared" si="6"/>
        <v>10624.948427672956</v>
      </c>
      <c r="U9" s="1">
        <f t="shared" si="0"/>
        <v>39</v>
      </c>
      <c r="V9" s="7">
        <f t="shared" si="0"/>
        <v>1371451.3200000003</v>
      </c>
      <c r="W9" s="7">
        <f t="shared" si="0"/>
        <v>32353.356356445875</v>
      </c>
      <c r="X9" s="7">
        <f t="shared" si="0"/>
        <v>1403804.8256417979</v>
      </c>
      <c r="Y9" s="7">
        <f t="shared" si="0"/>
        <v>144835.7148665837</v>
      </c>
      <c r="Z9" s="7">
        <f t="shared" si="0"/>
        <v>0</v>
      </c>
      <c r="AA9" s="7">
        <f t="shared" si="0"/>
        <v>1258969.1107752128</v>
      </c>
      <c r="AB9" s="7">
        <f t="shared" si="0"/>
        <v>0</v>
      </c>
      <c r="AC9" s="14">
        <f t="shared" si="0"/>
        <v>857.76492151066486</v>
      </c>
    </row>
    <row r="10" spans="1:34" x14ac:dyDescent="0.25">
      <c r="A10" s="7" t="s">
        <v>23</v>
      </c>
      <c r="B10" s="7" t="s">
        <v>30</v>
      </c>
      <c r="C10" s="1">
        <v>9402.7000000000007</v>
      </c>
      <c r="D10" s="7">
        <v>97581917.879999995</v>
      </c>
      <c r="E10" s="31">
        <v>-3585792.852349041</v>
      </c>
      <c r="F10" s="7">
        <f t="shared" si="1"/>
        <v>93996125.027650952</v>
      </c>
      <c r="G10" s="7">
        <v>24677678.316431198</v>
      </c>
      <c r="H10" s="7">
        <v>1676194.86</v>
      </c>
      <c r="I10" s="7">
        <f t="shared" si="2"/>
        <v>67642251.851219758</v>
      </c>
      <c r="J10" s="7">
        <v>0</v>
      </c>
      <c r="K10" s="14">
        <f t="shared" si="3"/>
        <v>9996.7163716433515</v>
      </c>
      <c r="L10" s="1">
        <v>9224.2000000000007</v>
      </c>
      <c r="M10" s="7">
        <v>103858125.08</v>
      </c>
      <c r="N10" s="31">
        <v>-3158754.087377226</v>
      </c>
      <c r="O10" s="7">
        <f t="shared" si="4"/>
        <v>100699371</v>
      </c>
      <c r="P10" s="7">
        <v>26878900.850000001</v>
      </c>
      <c r="Q10" s="7">
        <v>1676194.86</v>
      </c>
      <c r="R10" s="7">
        <f t="shared" si="5"/>
        <v>72144275.290000007</v>
      </c>
      <c r="S10" s="7">
        <v>0</v>
      </c>
      <c r="T10" s="14">
        <f t="shared" si="6"/>
        <v>10916.867695843541</v>
      </c>
      <c r="U10" s="1">
        <f t="shared" si="0"/>
        <v>-178.5</v>
      </c>
      <c r="V10" s="7">
        <f t="shared" si="0"/>
        <v>6276207.200000003</v>
      </c>
      <c r="W10" s="7">
        <f t="shared" si="0"/>
        <v>427038.76497181505</v>
      </c>
      <c r="X10" s="7">
        <f t="shared" si="0"/>
        <v>6703245.9723490477</v>
      </c>
      <c r="Y10" s="7">
        <f t="shared" si="0"/>
        <v>2201222.5335688032</v>
      </c>
      <c r="Z10" s="7">
        <f t="shared" si="0"/>
        <v>0</v>
      </c>
      <c r="AA10" s="7">
        <f t="shared" si="0"/>
        <v>4502023.4387802482</v>
      </c>
      <c r="AB10" s="7">
        <f t="shared" si="0"/>
        <v>0</v>
      </c>
      <c r="AC10" s="14">
        <f t="shared" si="0"/>
        <v>920.15132420018926</v>
      </c>
    </row>
    <row r="11" spans="1:34" x14ac:dyDescent="0.25">
      <c r="A11" s="7" t="s">
        <v>31</v>
      </c>
      <c r="B11" s="7" t="s">
        <v>31</v>
      </c>
      <c r="C11" s="1">
        <v>2332.1</v>
      </c>
      <c r="D11" s="7">
        <v>22222616.920000002</v>
      </c>
      <c r="E11" s="31">
        <v>-816603.14373221528</v>
      </c>
      <c r="F11" s="7">
        <f t="shared" si="1"/>
        <v>21406013.776267786</v>
      </c>
      <c r="G11" s="7">
        <v>4112259.4517684756</v>
      </c>
      <c r="H11" s="7">
        <v>490908.96</v>
      </c>
      <c r="I11" s="7">
        <f t="shared" si="2"/>
        <v>16802845.364499308</v>
      </c>
      <c r="J11" s="7">
        <v>0</v>
      </c>
      <c r="K11" s="14">
        <f t="shared" si="3"/>
        <v>9178.857585981641</v>
      </c>
      <c r="L11" s="1">
        <v>2323</v>
      </c>
      <c r="M11" s="7">
        <v>23997674.02</v>
      </c>
      <c r="N11" s="31">
        <v>-729868.27790152968</v>
      </c>
      <c r="O11" s="7">
        <f t="shared" si="4"/>
        <v>23267806</v>
      </c>
      <c r="P11" s="7">
        <v>4024386.51</v>
      </c>
      <c r="Q11" s="7">
        <v>490908.96</v>
      </c>
      <c r="R11" s="7">
        <f t="shared" si="5"/>
        <v>18752510.530000001</v>
      </c>
      <c r="S11" s="7">
        <v>0</v>
      </c>
      <c r="T11" s="14">
        <f t="shared" si="6"/>
        <v>10016.27464485579</v>
      </c>
      <c r="U11" s="1">
        <f t="shared" si="0"/>
        <v>-9.0999999999999091</v>
      </c>
      <c r="V11" s="7">
        <f t="shared" si="0"/>
        <v>1775057.0999999978</v>
      </c>
      <c r="W11" s="7">
        <f t="shared" si="0"/>
        <v>86734.865830685594</v>
      </c>
      <c r="X11" s="7">
        <f t="shared" si="0"/>
        <v>1861792.2237322144</v>
      </c>
      <c r="Y11" s="7">
        <f t="shared" si="0"/>
        <v>-87872.941768475808</v>
      </c>
      <c r="Z11" s="7">
        <f t="shared" si="0"/>
        <v>0</v>
      </c>
      <c r="AA11" s="7">
        <f t="shared" si="0"/>
        <v>1949665.165500693</v>
      </c>
      <c r="AB11" s="7">
        <f t="shared" si="0"/>
        <v>0</v>
      </c>
      <c r="AC11" s="14">
        <f t="shared" si="0"/>
        <v>837.41705887414901</v>
      </c>
    </row>
    <row r="12" spans="1:34" x14ac:dyDescent="0.25">
      <c r="A12" s="7" t="s">
        <v>31</v>
      </c>
      <c r="B12" s="7" t="s">
        <v>32</v>
      </c>
      <c r="C12" s="1">
        <v>257</v>
      </c>
      <c r="D12" s="7">
        <v>3597400.33</v>
      </c>
      <c r="E12" s="31">
        <v>-132191.83093137297</v>
      </c>
      <c r="F12" s="7">
        <f t="shared" si="1"/>
        <v>3465208.4990686271</v>
      </c>
      <c r="G12" s="7">
        <v>1170246.3085679067</v>
      </c>
      <c r="H12" s="7">
        <v>134797.76000000001</v>
      </c>
      <c r="I12" s="7">
        <f t="shared" si="2"/>
        <v>2160164.4305007206</v>
      </c>
      <c r="J12" s="7">
        <v>0</v>
      </c>
      <c r="K12" s="14">
        <f t="shared" si="3"/>
        <v>13483.301552796214</v>
      </c>
      <c r="L12" s="1">
        <v>250</v>
      </c>
      <c r="M12" s="7">
        <v>3861162.23</v>
      </c>
      <c r="N12" s="31">
        <v>-117433.8740146171</v>
      </c>
      <c r="O12" s="7">
        <f t="shared" si="4"/>
        <v>3743728</v>
      </c>
      <c r="P12" s="7">
        <v>1123935.3700000001</v>
      </c>
      <c r="Q12" s="7">
        <v>134797.76000000001</v>
      </c>
      <c r="R12" s="7">
        <f t="shared" si="5"/>
        <v>2484994.87</v>
      </c>
      <c r="S12" s="7">
        <v>0</v>
      </c>
      <c r="T12" s="14">
        <f t="shared" si="6"/>
        <v>14974.912</v>
      </c>
      <c r="U12" s="1">
        <f t="shared" si="0"/>
        <v>-7</v>
      </c>
      <c r="V12" s="7">
        <f t="shared" si="0"/>
        <v>263761.89999999991</v>
      </c>
      <c r="W12" s="7">
        <f t="shared" si="0"/>
        <v>14757.956916755866</v>
      </c>
      <c r="X12" s="7">
        <f t="shared" si="0"/>
        <v>278519.50093137287</v>
      </c>
      <c r="Y12" s="7">
        <f t="shared" si="0"/>
        <v>-46310.938567906618</v>
      </c>
      <c r="Z12" s="7">
        <f t="shared" si="0"/>
        <v>0</v>
      </c>
      <c r="AA12" s="7">
        <f t="shared" si="0"/>
        <v>324830.43949927948</v>
      </c>
      <c r="AB12" s="7">
        <f t="shared" si="0"/>
        <v>0</v>
      </c>
      <c r="AC12" s="14">
        <f t="shared" si="0"/>
        <v>1491.610447203786</v>
      </c>
    </row>
    <row r="13" spans="1:34" x14ac:dyDescent="0.25">
      <c r="A13" s="7" t="s">
        <v>33</v>
      </c>
      <c r="B13" s="7" t="s">
        <v>34</v>
      </c>
      <c r="C13" s="1">
        <v>2386.4</v>
      </c>
      <c r="D13" s="7">
        <v>24506954.100000001</v>
      </c>
      <c r="E13" s="31">
        <v>-900544.51432991272</v>
      </c>
      <c r="F13" s="7">
        <f t="shared" si="1"/>
        <v>23606409.585670087</v>
      </c>
      <c r="G13" s="7">
        <v>17062736.91243279</v>
      </c>
      <c r="H13" s="7">
        <v>1053255.6399999999</v>
      </c>
      <c r="I13" s="7">
        <f t="shared" si="2"/>
        <v>5490417.033237298</v>
      </c>
      <c r="J13" s="7">
        <v>0</v>
      </c>
      <c r="K13" s="14">
        <f t="shared" si="3"/>
        <v>9892.0589950008743</v>
      </c>
      <c r="L13" s="1">
        <v>2340.3000000000002</v>
      </c>
      <c r="M13" s="7">
        <v>26068675.02</v>
      </c>
      <c r="N13" s="31">
        <v>-792855.96296394826</v>
      </c>
      <c r="O13" s="7">
        <f t="shared" si="4"/>
        <v>25275819</v>
      </c>
      <c r="P13" s="7">
        <v>18977320.640000001</v>
      </c>
      <c r="Q13" s="7">
        <v>1053255.6399999999</v>
      </c>
      <c r="R13" s="7">
        <f t="shared" si="5"/>
        <v>5245242.72</v>
      </c>
      <c r="S13" s="7">
        <v>0</v>
      </c>
      <c r="T13" s="14">
        <f t="shared" si="6"/>
        <v>10800.24740417895</v>
      </c>
      <c r="U13" s="1">
        <f t="shared" si="0"/>
        <v>-46.099999999999909</v>
      </c>
      <c r="V13" s="7">
        <f t="shared" si="0"/>
        <v>1561720.9199999981</v>
      </c>
      <c r="W13" s="7">
        <f t="shared" si="0"/>
        <v>107688.55136596446</v>
      </c>
      <c r="X13" s="7">
        <f t="shared" si="0"/>
        <v>1669409.4143299125</v>
      </c>
      <c r="Y13" s="7">
        <f t="shared" si="0"/>
        <v>1914583.7275672108</v>
      </c>
      <c r="Z13" s="7">
        <f t="shared" si="0"/>
        <v>0</v>
      </c>
      <c r="AA13" s="7">
        <f t="shared" si="0"/>
        <v>-245174.31323729828</v>
      </c>
      <c r="AB13" s="7">
        <f t="shared" si="0"/>
        <v>0</v>
      </c>
      <c r="AC13" s="14">
        <f t="shared" si="0"/>
        <v>908.18840917807574</v>
      </c>
    </row>
    <row r="14" spans="1:34" x14ac:dyDescent="0.25">
      <c r="A14" s="7" t="s">
        <v>33</v>
      </c>
      <c r="B14" s="7" t="s">
        <v>35</v>
      </c>
      <c r="C14" s="1">
        <v>1179.5</v>
      </c>
      <c r="D14" s="7">
        <v>13949492.859999999</v>
      </c>
      <c r="E14" s="31">
        <v>-512594.88312981679</v>
      </c>
      <c r="F14" s="7">
        <f t="shared" si="1"/>
        <v>13436897.976870183</v>
      </c>
      <c r="G14" s="7">
        <v>6087586.9005354103</v>
      </c>
      <c r="H14" s="7">
        <v>429446.99</v>
      </c>
      <c r="I14" s="7">
        <f t="shared" si="2"/>
        <v>6919864.0863347724</v>
      </c>
      <c r="J14" s="7">
        <v>0</v>
      </c>
      <c r="K14" s="14">
        <f t="shared" si="3"/>
        <v>11392.028806163784</v>
      </c>
      <c r="L14" s="1">
        <v>1129.3</v>
      </c>
      <c r="M14" s="7">
        <v>14515567.119999999</v>
      </c>
      <c r="N14" s="31">
        <v>-441478.28526251757</v>
      </c>
      <c r="O14" s="7">
        <f t="shared" si="4"/>
        <v>14074089</v>
      </c>
      <c r="P14" s="7">
        <v>6807913.21</v>
      </c>
      <c r="Q14" s="7">
        <v>429446.99</v>
      </c>
      <c r="R14" s="7">
        <f t="shared" si="5"/>
        <v>6836728.7999999998</v>
      </c>
      <c r="S14" s="7">
        <v>0</v>
      </c>
      <c r="T14" s="14">
        <f t="shared" si="6"/>
        <v>12462.666253431329</v>
      </c>
      <c r="U14" s="1">
        <f t="shared" si="0"/>
        <v>-50.200000000000045</v>
      </c>
      <c r="V14" s="7">
        <f t="shared" si="0"/>
        <v>566074.25999999978</v>
      </c>
      <c r="W14" s="7">
        <f t="shared" si="0"/>
        <v>71116.597867299221</v>
      </c>
      <c r="X14" s="7">
        <f t="shared" si="0"/>
        <v>637191.0231298171</v>
      </c>
      <c r="Y14" s="7">
        <f t="shared" si="0"/>
        <v>720326.30946458969</v>
      </c>
      <c r="Z14" s="7">
        <f t="shared" si="0"/>
        <v>0</v>
      </c>
      <c r="AA14" s="7">
        <f t="shared" si="0"/>
        <v>-83135.286334772594</v>
      </c>
      <c r="AB14" s="7">
        <f t="shared" si="0"/>
        <v>0</v>
      </c>
      <c r="AC14" s="14">
        <f t="shared" si="0"/>
        <v>1070.6374472675452</v>
      </c>
    </row>
    <row r="15" spans="1:34" x14ac:dyDescent="0.25">
      <c r="A15" s="7" t="s">
        <v>33</v>
      </c>
      <c r="B15" s="7" t="s">
        <v>36</v>
      </c>
      <c r="C15" s="1">
        <v>53034.1</v>
      </c>
      <c r="D15" s="7">
        <v>525649516</v>
      </c>
      <c r="E15" s="31">
        <v>-19315774.051822037</v>
      </c>
      <c r="F15" s="7">
        <f t="shared" si="1"/>
        <v>506333741.94817793</v>
      </c>
      <c r="G15" s="7">
        <v>139752432.76749906</v>
      </c>
      <c r="H15" s="7">
        <v>9793998.4700000007</v>
      </c>
      <c r="I15" s="7">
        <f t="shared" si="2"/>
        <v>356787310.71067882</v>
      </c>
      <c r="J15" s="7">
        <v>0</v>
      </c>
      <c r="K15" s="14">
        <f t="shared" si="3"/>
        <v>9547.3241169017274</v>
      </c>
      <c r="L15" s="1">
        <v>52174.8</v>
      </c>
      <c r="M15" s="7">
        <v>559896512.61000001</v>
      </c>
      <c r="N15" s="31">
        <v>-17028763.000995744</v>
      </c>
      <c r="O15" s="7">
        <f t="shared" si="4"/>
        <v>542867750</v>
      </c>
      <c r="P15" s="7">
        <v>146272242.96000001</v>
      </c>
      <c r="Q15" s="7">
        <v>9793998.4700000007</v>
      </c>
      <c r="R15" s="7">
        <f t="shared" si="5"/>
        <v>386801508.56999993</v>
      </c>
      <c r="S15" s="7">
        <v>0</v>
      </c>
      <c r="T15" s="14">
        <f t="shared" si="6"/>
        <v>10404.788326931775</v>
      </c>
      <c r="U15" s="1">
        <f t="shared" si="0"/>
        <v>-859.29999999999563</v>
      </c>
      <c r="V15" s="7">
        <f t="shared" si="0"/>
        <v>34246996.610000014</v>
      </c>
      <c r="W15" s="7">
        <f t="shared" si="0"/>
        <v>2287011.0508262925</v>
      </c>
      <c r="X15" s="7">
        <f t="shared" si="0"/>
        <v>36534008.051822066</v>
      </c>
      <c r="Y15" s="7">
        <f t="shared" si="0"/>
        <v>6519810.1925009489</v>
      </c>
      <c r="Z15" s="7">
        <f t="shared" si="0"/>
        <v>0</v>
      </c>
      <c r="AA15" s="7">
        <f t="shared" si="0"/>
        <v>30014197.859321117</v>
      </c>
      <c r="AB15" s="7">
        <f t="shared" si="0"/>
        <v>0</v>
      </c>
      <c r="AC15" s="14">
        <f t="shared" si="0"/>
        <v>857.46421003004798</v>
      </c>
    </row>
    <row r="16" spans="1:34" x14ac:dyDescent="0.25">
      <c r="A16" s="7" t="s">
        <v>33</v>
      </c>
      <c r="B16" s="7" t="s">
        <v>37</v>
      </c>
      <c r="C16" s="1">
        <v>13944.4</v>
      </c>
      <c r="D16" s="7">
        <v>132061724.56</v>
      </c>
      <c r="E16" s="31">
        <v>-4852804.6823026408</v>
      </c>
      <c r="F16" s="7">
        <f t="shared" si="1"/>
        <v>127208919.87769736</v>
      </c>
      <c r="G16" s="7">
        <v>54940260.44431974</v>
      </c>
      <c r="H16" s="7">
        <v>4268112.9000000004</v>
      </c>
      <c r="I16" s="7">
        <f t="shared" si="2"/>
        <v>68000546.533377618</v>
      </c>
      <c r="J16" s="7">
        <v>0</v>
      </c>
      <c r="K16" s="14">
        <f t="shared" si="3"/>
        <v>9122.5810990574973</v>
      </c>
      <c r="L16" s="1">
        <v>13595.1</v>
      </c>
      <c r="M16" s="7">
        <v>139403703.69</v>
      </c>
      <c r="N16" s="31">
        <v>-4239841.7888549771</v>
      </c>
      <c r="O16" s="7">
        <f t="shared" si="4"/>
        <v>135163862</v>
      </c>
      <c r="P16" s="7">
        <v>58233638.710000001</v>
      </c>
      <c r="Q16" s="7">
        <v>4268112.9000000004</v>
      </c>
      <c r="R16" s="7">
        <f t="shared" si="5"/>
        <v>72662110.389999986</v>
      </c>
      <c r="S16" s="7">
        <v>0</v>
      </c>
      <c r="T16" s="14">
        <f t="shared" si="6"/>
        <v>9942.1013453376581</v>
      </c>
      <c r="U16" s="1">
        <f t="shared" si="0"/>
        <v>-349.29999999999927</v>
      </c>
      <c r="V16" s="7">
        <f t="shared" si="0"/>
        <v>7341979.1299999952</v>
      </c>
      <c r="W16" s="7">
        <f t="shared" si="0"/>
        <v>612962.89344766364</v>
      </c>
      <c r="X16" s="7">
        <f t="shared" si="0"/>
        <v>7954942.1223026365</v>
      </c>
      <c r="Y16" s="7">
        <f t="shared" si="0"/>
        <v>3293378.265680261</v>
      </c>
      <c r="Z16" s="7">
        <f t="shared" si="0"/>
        <v>0</v>
      </c>
      <c r="AA16" s="7">
        <f t="shared" si="0"/>
        <v>4661563.8566223681</v>
      </c>
      <c r="AB16" s="7">
        <f t="shared" si="0"/>
        <v>0</v>
      </c>
      <c r="AC16" s="14">
        <f t="shared" si="0"/>
        <v>819.52024628016079</v>
      </c>
    </row>
    <row r="17" spans="1:29" x14ac:dyDescent="0.25">
      <c r="A17" s="7" t="s">
        <v>33</v>
      </c>
      <c r="B17" s="7" t="s">
        <v>38</v>
      </c>
      <c r="C17" s="1">
        <v>296.5</v>
      </c>
      <c r="D17" s="7">
        <v>4148906.53</v>
      </c>
      <c r="E17" s="31">
        <v>-152457.74733217675</v>
      </c>
      <c r="F17" s="7">
        <f t="shared" si="1"/>
        <v>3996448.7826678231</v>
      </c>
      <c r="G17" s="7">
        <v>1512687.8642040391</v>
      </c>
      <c r="H17" s="7">
        <v>92022.79</v>
      </c>
      <c r="I17" s="7">
        <f t="shared" si="2"/>
        <v>2391738.1284637842</v>
      </c>
      <c r="J17" s="7">
        <v>0</v>
      </c>
      <c r="K17" s="14">
        <f t="shared" si="3"/>
        <v>13478.748002252354</v>
      </c>
      <c r="L17" s="1">
        <v>305.5</v>
      </c>
      <c r="M17" s="7">
        <v>4581804.1100000003</v>
      </c>
      <c r="N17" s="31">
        <v>-139351.5668502214</v>
      </c>
      <c r="O17" s="7">
        <f t="shared" si="4"/>
        <v>4442453</v>
      </c>
      <c r="P17" s="7">
        <v>1552113.18</v>
      </c>
      <c r="Q17" s="7">
        <v>92022.79</v>
      </c>
      <c r="R17" s="7">
        <f t="shared" si="5"/>
        <v>2798317.0300000003</v>
      </c>
      <c r="S17" s="7">
        <v>0</v>
      </c>
      <c r="T17" s="14">
        <f t="shared" si="6"/>
        <v>14541.581014729951</v>
      </c>
      <c r="U17" s="1">
        <f t="shared" si="0"/>
        <v>9</v>
      </c>
      <c r="V17" s="7">
        <f t="shared" si="0"/>
        <v>432897.58000000054</v>
      </c>
      <c r="W17" s="7">
        <f t="shared" si="0"/>
        <v>13106.180481955351</v>
      </c>
      <c r="X17" s="7">
        <f t="shared" si="0"/>
        <v>446004.21733217686</v>
      </c>
      <c r="Y17" s="7">
        <f t="shared" si="0"/>
        <v>39425.315795960836</v>
      </c>
      <c r="Z17" s="7">
        <f t="shared" si="0"/>
        <v>0</v>
      </c>
      <c r="AA17" s="7">
        <f t="shared" si="0"/>
        <v>406578.90153621603</v>
      </c>
      <c r="AB17" s="7">
        <f t="shared" si="0"/>
        <v>0</v>
      </c>
      <c r="AC17" s="14">
        <f t="shared" si="0"/>
        <v>1062.8330124775966</v>
      </c>
    </row>
    <row r="18" spans="1:29" x14ac:dyDescent="0.25">
      <c r="A18" s="7" t="s">
        <v>33</v>
      </c>
      <c r="B18" s="7" t="s">
        <v>39</v>
      </c>
      <c r="C18" s="1">
        <v>38510.699999999997</v>
      </c>
      <c r="D18" s="7">
        <v>411488843.22000003</v>
      </c>
      <c r="E18" s="31">
        <v>-15120770.168241043</v>
      </c>
      <c r="F18" s="7">
        <f t="shared" si="1"/>
        <v>396368073.051759</v>
      </c>
      <c r="G18" s="7">
        <v>101476106.13661335</v>
      </c>
      <c r="H18" s="7">
        <v>5886071.2000000002</v>
      </c>
      <c r="I18" s="7">
        <f t="shared" si="2"/>
        <v>289005895.71514565</v>
      </c>
      <c r="J18" s="7">
        <v>0</v>
      </c>
      <c r="K18" s="14">
        <f t="shared" si="3"/>
        <v>10292.414135597613</v>
      </c>
      <c r="L18" s="1">
        <v>38304.300000000003</v>
      </c>
      <c r="M18" s="7">
        <v>443922481.58999997</v>
      </c>
      <c r="N18" s="31">
        <v>-13501514.225496875</v>
      </c>
      <c r="O18" s="7">
        <f t="shared" si="4"/>
        <v>430420967</v>
      </c>
      <c r="P18" s="7">
        <v>111349360.01000001</v>
      </c>
      <c r="Q18" s="7">
        <v>5886071.2000000002</v>
      </c>
      <c r="R18" s="7">
        <f t="shared" si="5"/>
        <v>313185535.79000002</v>
      </c>
      <c r="S18" s="7">
        <v>0</v>
      </c>
      <c r="T18" s="14">
        <f t="shared" si="6"/>
        <v>11236.883770229451</v>
      </c>
      <c r="U18" s="1">
        <f t="shared" si="0"/>
        <v>-206.39999999999418</v>
      </c>
      <c r="V18" s="7">
        <f t="shared" si="0"/>
        <v>32433638.369999945</v>
      </c>
      <c r="W18" s="7">
        <f t="shared" si="0"/>
        <v>1619255.9427441675</v>
      </c>
      <c r="X18" s="7">
        <f t="shared" si="0"/>
        <v>34052893.948240995</v>
      </c>
      <c r="Y18" s="7">
        <f t="shared" si="0"/>
        <v>9873253.8733866513</v>
      </c>
      <c r="Z18" s="7">
        <f t="shared" si="0"/>
        <v>0</v>
      </c>
      <c r="AA18" s="7">
        <f t="shared" si="0"/>
        <v>24179640.074854374</v>
      </c>
      <c r="AB18" s="7">
        <f t="shared" si="0"/>
        <v>0</v>
      </c>
      <c r="AC18" s="14">
        <f t="shared" si="0"/>
        <v>944.46963463183783</v>
      </c>
    </row>
    <row r="19" spans="1:29" x14ac:dyDescent="0.25">
      <c r="A19" s="7" t="s">
        <v>33</v>
      </c>
      <c r="B19" s="7" t="s">
        <v>40</v>
      </c>
      <c r="C19" s="1">
        <v>4893.3999999999996</v>
      </c>
      <c r="D19" s="7">
        <v>46180103.68</v>
      </c>
      <c r="E19" s="31">
        <v>-1696956.6626074766</v>
      </c>
      <c r="F19" s="7">
        <f t="shared" si="1"/>
        <v>44483147.017392524</v>
      </c>
      <c r="G19" s="7">
        <v>1786556.6750839765</v>
      </c>
      <c r="H19" s="7">
        <v>143431.67999999999</v>
      </c>
      <c r="I19" s="7">
        <f t="shared" si="2"/>
        <v>42553158.662308544</v>
      </c>
      <c r="J19" s="7">
        <v>0</v>
      </c>
      <c r="K19" s="14">
        <f t="shared" si="3"/>
        <v>9090.4375316533551</v>
      </c>
      <c r="L19" s="1">
        <v>4886.3999999999996</v>
      </c>
      <c r="M19" s="7">
        <v>49925191.869999997</v>
      </c>
      <c r="N19" s="31">
        <v>-1518431.0689315859</v>
      </c>
      <c r="O19" s="7">
        <f t="shared" si="4"/>
        <v>48406761</v>
      </c>
      <c r="P19" s="7">
        <v>1912481.87</v>
      </c>
      <c r="Q19" s="7">
        <v>143431.67999999999</v>
      </c>
      <c r="R19" s="7">
        <f t="shared" si="5"/>
        <v>46350847.450000003</v>
      </c>
      <c r="S19" s="7">
        <v>0</v>
      </c>
      <c r="T19" s="14">
        <f t="shared" si="6"/>
        <v>9906.4262033398827</v>
      </c>
      <c r="U19" s="1">
        <f t="shared" si="0"/>
        <v>-7</v>
      </c>
      <c r="V19" s="7">
        <f t="shared" si="0"/>
        <v>3745088.1899999976</v>
      </c>
      <c r="W19" s="7">
        <f t="shared" si="0"/>
        <v>178525.5936758907</v>
      </c>
      <c r="X19" s="7">
        <f t="shared" si="0"/>
        <v>3923613.9826074764</v>
      </c>
      <c r="Y19" s="7">
        <f t="shared" si="0"/>
        <v>125925.19491602364</v>
      </c>
      <c r="Z19" s="7">
        <f t="shared" si="0"/>
        <v>0</v>
      </c>
      <c r="AA19" s="7">
        <f t="shared" si="0"/>
        <v>3797688.7876914591</v>
      </c>
      <c r="AB19" s="7">
        <f t="shared" si="0"/>
        <v>0</v>
      </c>
      <c r="AC19" s="14">
        <f t="shared" si="0"/>
        <v>815.9886716865276</v>
      </c>
    </row>
    <row r="20" spans="1:29" x14ac:dyDescent="0.25">
      <c r="A20" s="7" t="s">
        <v>41</v>
      </c>
      <c r="B20" s="7" t="s">
        <v>41</v>
      </c>
      <c r="C20" s="1">
        <v>1709.4</v>
      </c>
      <c r="D20" s="7">
        <v>17107070.829999998</v>
      </c>
      <c r="E20" s="31">
        <v>-628624.78663595999</v>
      </c>
      <c r="F20" s="7">
        <f t="shared" si="1"/>
        <v>16478446.043364039</v>
      </c>
      <c r="G20" s="7">
        <v>8267969.886476364</v>
      </c>
      <c r="H20" s="7">
        <v>818158</v>
      </c>
      <c r="I20" s="7">
        <f t="shared" si="2"/>
        <v>7392318.1568876747</v>
      </c>
      <c r="J20" s="7">
        <v>0</v>
      </c>
      <c r="K20" s="14">
        <f t="shared" si="3"/>
        <v>9639.9005752685371</v>
      </c>
      <c r="L20" s="1">
        <v>1714.4</v>
      </c>
      <c r="M20" s="7">
        <v>18571661.420000002</v>
      </c>
      <c r="N20" s="31">
        <v>-564840.847787534</v>
      </c>
      <c r="O20" s="7">
        <f t="shared" si="4"/>
        <v>18006821</v>
      </c>
      <c r="P20" s="7">
        <v>8930509.8699999992</v>
      </c>
      <c r="Q20" s="7">
        <v>818158</v>
      </c>
      <c r="R20" s="7">
        <f t="shared" si="5"/>
        <v>8258153.1300000008</v>
      </c>
      <c r="S20" s="7">
        <v>0</v>
      </c>
      <c r="T20" s="14">
        <f t="shared" si="6"/>
        <v>10503.278698086793</v>
      </c>
      <c r="U20" s="1">
        <f t="shared" si="0"/>
        <v>5</v>
      </c>
      <c r="V20" s="7">
        <f t="shared" si="0"/>
        <v>1464590.5900000036</v>
      </c>
      <c r="W20" s="7">
        <f t="shared" si="0"/>
        <v>63783.938848425983</v>
      </c>
      <c r="X20" s="7">
        <f t="shared" si="0"/>
        <v>1528374.9566359613</v>
      </c>
      <c r="Y20" s="7">
        <f t="shared" si="0"/>
        <v>662539.98352363519</v>
      </c>
      <c r="Z20" s="7">
        <f t="shared" si="0"/>
        <v>0</v>
      </c>
      <c r="AA20" s="7">
        <f t="shared" si="0"/>
        <v>865834.97311232612</v>
      </c>
      <c r="AB20" s="7">
        <f t="shared" si="0"/>
        <v>0</v>
      </c>
      <c r="AC20" s="14">
        <f t="shared" si="0"/>
        <v>863.37812281825609</v>
      </c>
    </row>
    <row r="21" spans="1:29" x14ac:dyDescent="0.25">
      <c r="A21" s="7" t="s">
        <v>42</v>
      </c>
      <c r="B21" s="7" t="s">
        <v>43</v>
      </c>
      <c r="C21" s="1">
        <v>153.5</v>
      </c>
      <c r="D21" s="7">
        <v>2617504.7400000002</v>
      </c>
      <c r="E21" s="31">
        <v>-96184.108609382209</v>
      </c>
      <c r="F21" s="7">
        <f t="shared" si="1"/>
        <v>2521320.6313906182</v>
      </c>
      <c r="G21" s="7">
        <v>632909.06146889308</v>
      </c>
      <c r="H21" s="7">
        <v>61395.87</v>
      </c>
      <c r="I21" s="7">
        <f t="shared" si="2"/>
        <v>1827015.6999217249</v>
      </c>
      <c r="J21" s="7">
        <v>0</v>
      </c>
      <c r="K21" s="14">
        <f t="shared" si="3"/>
        <v>16425.541572577316</v>
      </c>
      <c r="L21" s="1">
        <v>159.5</v>
      </c>
      <c r="M21" s="7">
        <v>2911643.94</v>
      </c>
      <c r="N21" s="31">
        <v>-88555.105239746263</v>
      </c>
      <c r="O21" s="7">
        <f t="shared" si="4"/>
        <v>2823089</v>
      </c>
      <c r="P21" s="7">
        <v>636197.27</v>
      </c>
      <c r="Q21" s="7">
        <v>61395.87</v>
      </c>
      <c r="R21" s="7">
        <f t="shared" si="5"/>
        <v>2125495.86</v>
      </c>
      <c r="S21" s="7">
        <v>0</v>
      </c>
      <c r="T21" s="14">
        <f t="shared" si="6"/>
        <v>17699.617554858934</v>
      </c>
      <c r="U21" s="1">
        <f t="shared" si="0"/>
        <v>6</v>
      </c>
      <c r="V21" s="7">
        <f t="shared" si="0"/>
        <v>294139.19999999972</v>
      </c>
      <c r="W21" s="7">
        <f t="shared" si="0"/>
        <v>7629.003369635946</v>
      </c>
      <c r="X21" s="7">
        <f t="shared" si="0"/>
        <v>301768.36860938184</v>
      </c>
      <c r="Y21" s="7">
        <f t="shared" si="0"/>
        <v>3288.2085311069386</v>
      </c>
      <c r="Z21" s="7">
        <f t="shared" si="0"/>
        <v>0</v>
      </c>
      <c r="AA21" s="7">
        <f t="shared" si="0"/>
        <v>298480.16007827502</v>
      </c>
      <c r="AB21" s="7">
        <f t="shared" si="0"/>
        <v>0</v>
      </c>
      <c r="AC21" s="14">
        <f t="shared" si="0"/>
        <v>1274.0759822816181</v>
      </c>
    </row>
    <row r="22" spans="1:29" x14ac:dyDescent="0.25">
      <c r="A22" s="7" t="s">
        <v>42</v>
      </c>
      <c r="B22" s="7" t="s">
        <v>44</v>
      </c>
      <c r="C22" s="1">
        <v>61.5</v>
      </c>
      <c r="D22" s="7">
        <v>1250283.8700000001</v>
      </c>
      <c r="E22" s="31">
        <v>-45943.542224354751</v>
      </c>
      <c r="F22" s="7">
        <f t="shared" si="1"/>
        <v>1204340.3277756453</v>
      </c>
      <c r="G22" s="7">
        <v>650802.91070524557</v>
      </c>
      <c r="H22" s="7">
        <v>38833.83</v>
      </c>
      <c r="I22" s="7">
        <f t="shared" si="2"/>
        <v>514703.58707039972</v>
      </c>
      <c r="J22" s="7">
        <v>0</v>
      </c>
      <c r="K22" s="14">
        <f t="shared" si="3"/>
        <v>19582.769557327567</v>
      </c>
      <c r="L22" s="1">
        <v>64.5</v>
      </c>
      <c r="M22" s="7">
        <v>1413407.26</v>
      </c>
      <c r="N22" s="31">
        <v>-42987.546291776809</v>
      </c>
      <c r="O22" s="7">
        <f t="shared" si="4"/>
        <v>1370420</v>
      </c>
      <c r="P22" s="7">
        <v>694105.63</v>
      </c>
      <c r="Q22" s="7">
        <v>38833.83</v>
      </c>
      <c r="R22" s="7">
        <f t="shared" si="5"/>
        <v>637480.54</v>
      </c>
      <c r="S22" s="7">
        <v>0</v>
      </c>
      <c r="T22" s="14">
        <f t="shared" si="6"/>
        <v>21246.821705426355</v>
      </c>
      <c r="U22" s="1">
        <f t="shared" si="0"/>
        <v>3</v>
      </c>
      <c r="V22" s="7">
        <f t="shared" si="0"/>
        <v>163123.3899999999</v>
      </c>
      <c r="W22" s="7">
        <f t="shared" si="0"/>
        <v>2955.9959325779419</v>
      </c>
      <c r="X22" s="7">
        <f t="shared" si="0"/>
        <v>166079.6722243547</v>
      </c>
      <c r="Y22" s="7">
        <f t="shared" si="0"/>
        <v>43302.719294754439</v>
      </c>
      <c r="Z22" s="7">
        <f t="shared" si="0"/>
        <v>0</v>
      </c>
      <c r="AA22" s="7">
        <f t="shared" si="0"/>
        <v>122776.95292960032</v>
      </c>
      <c r="AB22" s="7">
        <f t="shared" si="0"/>
        <v>0</v>
      </c>
      <c r="AC22" s="14">
        <f t="shared" si="0"/>
        <v>1664.0521480987882</v>
      </c>
    </row>
    <row r="23" spans="1:29" x14ac:dyDescent="0.25">
      <c r="A23" s="7" t="s">
        <v>42</v>
      </c>
      <c r="B23" s="7" t="s">
        <v>45</v>
      </c>
      <c r="C23" s="1">
        <v>269.3</v>
      </c>
      <c r="D23" s="7">
        <v>3590952.05</v>
      </c>
      <c r="E23" s="31">
        <v>-131954.87928258104</v>
      </c>
      <c r="F23" s="7">
        <f t="shared" si="1"/>
        <v>3458997.1707174187</v>
      </c>
      <c r="G23" s="7">
        <v>902887.72127275669</v>
      </c>
      <c r="H23" s="7">
        <v>118277.51</v>
      </c>
      <c r="I23" s="7">
        <f t="shared" si="2"/>
        <v>2437831.9394446621</v>
      </c>
      <c r="J23" s="7">
        <v>0</v>
      </c>
      <c r="K23" s="14">
        <f t="shared" si="3"/>
        <v>12844.400930996726</v>
      </c>
      <c r="L23" s="1">
        <v>263.39999999999998</v>
      </c>
      <c r="M23" s="7">
        <v>3863432.28</v>
      </c>
      <c r="N23" s="31">
        <v>-117502.91560101708</v>
      </c>
      <c r="O23" s="7">
        <f t="shared" si="4"/>
        <v>3745929</v>
      </c>
      <c r="P23" s="7">
        <v>869241.04</v>
      </c>
      <c r="Q23" s="7">
        <v>118277.51</v>
      </c>
      <c r="R23" s="7">
        <f t="shared" si="5"/>
        <v>2758410.45</v>
      </c>
      <c r="S23" s="7">
        <v>0</v>
      </c>
      <c r="T23" s="14">
        <f t="shared" si="6"/>
        <v>14221.446469248292</v>
      </c>
      <c r="U23" s="1">
        <f t="shared" si="0"/>
        <v>-5.9000000000000341</v>
      </c>
      <c r="V23" s="7">
        <f t="shared" si="0"/>
        <v>272480.23</v>
      </c>
      <c r="W23" s="7">
        <f t="shared" si="0"/>
        <v>14451.963681563953</v>
      </c>
      <c r="X23" s="7">
        <f t="shared" si="0"/>
        <v>286931.82928258134</v>
      </c>
      <c r="Y23" s="7">
        <f t="shared" si="0"/>
        <v>-33646.681272756658</v>
      </c>
      <c r="Z23" s="7">
        <f t="shared" si="0"/>
        <v>0</v>
      </c>
      <c r="AA23" s="7">
        <f t="shared" si="0"/>
        <v>320578.51055533811</v>
      </c>
      <c r="AB23" s="7">
        <f t="shared" si="0"/>
        <v>0</v>
      </c>
      <c r="AC23" s="14">
        <f t="shared" si="0"/>
        <v>1377.0455382515665</v>
      </c>
    </row>
    <row r="24" spans="1:29" x14ac:dyDescent="0.25">
      <c r="A24" s="7" t="s">
        <v>42</v>
      </c>
      <c r="B24" s="7" t="s">
        <v>46</v>
      </c>
      <c r="C24" s="1">
        <v>150.19999999999999</v>
      </c>
      <c r="D24" s="7">
        <v>2612680.69</v>
      </c>
      <c r="E24" s="31">
        <v>-96006.841710092034</v>
      </c>
      <c r="F24" s="7">
        <f t="shared" si="1"/>
        <v>2516673.8482899079</v>
      </c>
      <c r="G24" s="7">
        <v>202560.68748269527</v>
      </c>
      <c r="H24" s="7">
        <v>21841.99</v>
      </c>
      <c r="I24" s="7">
        <f t="shared" si="2"/>
        <v>2292271.1708072126</v>
      </c>
      <c r="J24" s="7">
        <v>0</v>
      </c>
      <c r="K24" s="14">
        <f t="shared" si="3"/>
        <v>16755.485008587937</v>
      </c>
      <c r="L24" s="1">
        <v>150.19999999999999</v>
      </c>
      <c r="M24" s="7">
        <v>2828562.88</v>
      </c>
      <c r="N24" s="31">
        <v>-86028.267424635647</v>
      </c>
      <c r="O24" s="7">
        <f t="shared" si="4"/>
        <v>2742535</v>
      </c>
      <c r="P24" s="7">
        <v>193325.66</v>
      </c>
      <c r="Q24" s="7">
        <v>21841.99</v>
      </c>
      <c r="R24" s="7">
        <f t="shared" si="5"/>
        <v>2527367.3499999996</v>
      </c>
      <c r="S24" s="7">
        <v>0</v>
      </c>
      <c r="T24" s="14">
        <f t="shared" si="6"/>
        <v>18259.221038615182</v>
      </c>
      <c r="U24" s="1">
        <f t="shared" si="0"/>
        <v>0</v>
      </c>
      <c r="V24" s="7">
        <f t="shared" si="0"/>
        <v>215882.18999999994</v>
      </c>
      <c r="W24" s="7">
        <f t="shared" si="0"/>
        <v>9978.5742854563869</v>
      </c>
      <c r="X24" s="7">
        <f t="shared" si="0"/>
        <v>225861.15171009209</v>
      </c>
      <c r="Y24" s="7">
        <f t="shared" si="0"/>
        <v>-9235.0274826952664</v>
      </c>
      <c r="Z24" s="7">
        <f t="shared" si="0"/>
        <v>0</v>
      </c>
      <c r="AA24" s="7">
        <f t="shared" si="0"/>
        <v>235096.17919278704</v>
      </c>
      <c r="AB24" s="7">
        <f t="shared" si="0"/>
        <v>0</v>
      </c>
      <c r="AC24" s="14">
        <f t="shared" si="0"/>
        <v>1503.7360300272449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997745.07</v>
      </c>
      <c r="E25" s="31">
        <v>-36663.628038876312</v>
      </c>
      <c r="F25" s="7">
        <f t="shared" si="1"/>
        <v>961081.44196112361</v>
      </c>
      <c r="G25" s="7">
        <v>232176.18619159641</v>
      </c>
      <c r="H25" s="7">
        <v>21085.84</v>
      </c>
      <c r="I25" s="7">
        <f t="shared" si="2"/>
        <v>707819.4157695272</v>
      </c>
      <c r="J25" s="7">
        <v>0</v>
      </c>
      <c r="K25" s="14">
        <f t="shared" si="3"/>
        <v>19221.628839222471</v>
      </c>
      <c r="L25" s="1">
        <v>50.7</v>
      </c>
      <c r="M25" s="7">
        <v>1098805.42</v>
      </c>
      <c r="N25" s="31">
        <v>-33419.206335409122</v>
      </c>
      <c r="O25" s="7">
        <f t="shared" si="4"/>
        <v>1065386</v>
      </c>
      <c r="P25" s="7">
        <v>239612.45</v>
      </c>
      <c r="Q25" s="7">
        <v>21085.84</v>
      </c>
      <c r="R25" s="7">
        <f t="shared" si="5"/>
        <v>804687.71000000008</v>
      </c>
      <c r="S25" s="7">
        <v>0</v>
      </c>
      <c r="T25" s="14">
        <f t="shared" si="6"/>
        <v>21013.530571992109</v>
      </c>
      <c r="U25" s="1">
        <f t="shared" si="0"/>
        <v>0.70000000000000284</v>
      </c>
      <c r="V25" s="7">
        <f t="shared" si="0"/>
        <v>101060.34999999998</v>
      </c>
      <c r="W25" s="7">
        <f t="shared" si="0"/>
        <v>3244.4217034671892</v>
      </c>
      <c r="X25" s="7">
        <f t="shared" si="0"/>
        <v>104304.55803887639</v>
      </c>
      <c r="Y25" s="7">
        <f t="shared" si="0"/>
        <v>7436.2638084036007</v>
      </c>
      <c r="Z25" s="7">
        <f t="shared" si="0"/>
        <v>0</v>
      </c>
      <c r="AA25" s="7">
        <f t="shared" si="0"/>
        <v>96868.294230472879</v>
      </c>
      <c r="AB25" s="7">
        <f t="shared" si="0"/>
        <v>0</v>
      </c>
      <c r="AC25" s="14">
        <f t="shared" si="0"/>
        <v>1791.9017327696383</v>
      </c>
    </row>
    <row r="26" spans="1:29" x14ac:dyDescent="0.25">
      <c r="A26" s="7" t="s">
        <v>48</v>
      </c>
      <c r="B26" s="7" t="s">
        <v>49</v>
      </c>
      <c r="C26" s="1">
        <v>798</v>
      </c>
      <c r="D26" s="7">
        <v>8173158.6299999999</v>
      </c>
      <c r="E26" s="31">
        <v>-300334.88204862981</v>
      </c>
      <c r="F26" s="7">
        <f t="shared" si="1"/>
        <v>7872823.7479513697</v>
      </c>
      <c r="G26" s="7">
        <v>1560675.1204766447</v>
      </c>
      <c r="H26" s="7">
        <v>118054.29</v>
      </c>
      <c r="I26" s="7">
        <f t="shared" si="2"/>
        <v>6194094.3374747252</v>
      </c>
      <c r="J26" s="7">
        <v>0</v>
      </c>
      <c r="K26" s="14">
        <f t="shared" si="3"/>
        <v>9865.6939197385582</v>
      </c>
      <c r="L26" s="1">
        <v>800</v>
      </c>
      <c r="M26" s="7">
        <v>8868495.4399999995</v>
      </c>
      <c r="N26" s="31">
        <v>-269727.53646773507</v>
      </c>
      <c r="O26" s="7">
        <f t="shared" si="4"/>
        <v>8598768</v>
      </c>
      <c r="P26" s="7">
        <v>1578175.92</v>
      </c>
      <c r="Q26" s="7">
        <v>118054.29</v>
      </c>
      <c r="R26" s="7">
        <f t="shared" si="5"/>
        <v>6902537.79</v>
      </c>
      <c r="S26" s="7">
        <v>0</v>
      </c>
      <c r="T26" s="14">
        <f t="shared" si="6"/>
        <v>10748.46</v>
      </c>
      <c r="U26" s="1">
        <f t="shared" si="0"/>
        <v>2</v>
      </c>
      <c r="V26" s="7">
        <f t="shared" si="0"/>
        <v>695336.80999999959</v>
      </c>
      <c r="W26" s="7">
        <f t="shared" si="0"/>
        <v>30607.345580894733</v>
      </c>
      <c r="X26" s="7">
        <f t="shared" si="0"/>
        <v>725944.25204863027</v>
      </c>
      <c r="Y26" s="7">
        <f t="shared" si="0"/>
        <v>17500.799523355206</v>
      </c>
      <c r="Z26" s="7">
        <f t="shared" si="0"/>
        <v>0</v>
      </c>
      <c r="AA26" s="7">
        <f t="shared" si="0"/>
        <v>708443.45252527483</v>
      </c>
      <c r="AB26" s="7">
        <f t="shared" si="0"/>
        <v>0</v>
      </c>
      <c r="AC26" s="14">
        <f t="shared" si="0"/>
        <v>882.76608026144095</v>
      </c>
    </row>
    <row r="27" spans="1:29" x14ac:dyDescent="0.25">
      <c r="A27" s="7" t="s">
        <v>48</v>
      </c>
      <c r="B27" s="7" t="s">
        <v>50</v>
      </c>
      <c r="C27" s="1">
        <v>233.5</v>
      </c>
      <c r="D27" s="7">
        <v>3261696.01</v>
      </c>
      <c r="E27" s="31">
        <v>-119855.87589676287</v>
      </c>
      <c r="F27" s="7">
        <f t="shared" si="1"/>
        <v>3141840.1341032367</v>
      </c>
      <c r="G27" s="7">
        <v>561510.94022086519</v>
      </c>
      <c r="H27" s="7">
        <v>52519.24</v>
      </c>
      <c r="I27" s="7">
        <f t="shared" si="2"/>
        <v>2527809.9538823711</v>
      </c>
      <c r="J27" s="7">
        <v>0</v>
      </c>
      <c r="K27" s="14">
        <f t="shared" si="3"/>
        <v>13455.418133204439</v>
      </c>
      <c r="L27" s="1">
        <v>238.5</v>
      </c>
      <c r="M27" s="7">
        <v>3567220.86</v>
      </c>
      <c r="N27" s="31">
        <v>-108493.90419307869</v>
      </c>
      <c r="O27" s="7">
        <f t="shared" si="4"/>
        <v>3458727</v>
      </c>
      <c r="P27" s="7">
        <v>564629.31999999995</v>
      </c>
      <c r="Q27" s="7">
        <v>52519.24</v>
      </c>
      <c r="R27" s="7">
        <f t="shared" si="5"/>
        <v>2841578.44</v>
      </c>
      <c r="S27" s="7">
        <v>0</v>
      </c>
      <c r="T27" s="14">
        <f t="shared" si="6"/>
        <v>14502</v>
      </c>
      <c r="U27" s="1">
        <f t="shared" si="0"/>
        <v>5</v>
      </c>
      <c r="V27" s="7">
        <f t="shared" si="0"/>
        <v>305524.85000000009</v>
      </c>
      <c r="W27" s="7">
        <f t="shared" si="0"/>
        <v>11361.971703684176</v>
      </c>
      <c r="X27" s="7">
        <f t="shared" si="0"/>
        <v>316886.86589676328</v>
      </c>
      <c r="Y27" s="7">
        <f t="shared" si="0"/>
        <v>3118.3797791347606</v>
      </c>
      <c r="Z27" s="7">
        <f t="shared" si="0"/>
        <v>0</v>
      </c>
      <c r="AA27" s="7">
        <f t="shared" si="0"/>
        <v>313768.48611762887</v>
      </c>
      <c r="AB27" s="7">
        <f t="shared" si="0"/>
        <v>0</v>
      </c>
      <c r="AC27" s="14">
        <f t="shared" si="0"/>
        <v>1046.5818667955609</v>
      </c>
    </row>
    <row r="28" spans="1:29" x14ac:dyDescent="0.25">
      <c r="A28" s="7" t="s">
        <v>51</v>
      </c>
      <c r="B28" s="7" t="s">
        <v>52</v>
      </c>
      <c r="C28" s="1">
        <v>31374.2</v>
      </c>
      <c r="D28" s="7">
        <v>304443239.94999999</v>
      </c>
      <c r="E28" s="31">
        <v>-11187220.106712397</v>
      </c>
      <c r="F28" s="7">
        <f t="shared" si="1"/>
        <v>293256019.84328759</v>
      </c>
      <c r="G28" s="7">
        <v>114344183.87862548</v>
      </c>
      <c r="H28" s="7">
        <v>4638018.6500000004</v>
      </c>
      <c r="I28" s="7">
        <f t="shared" si="2"/>
        <v>174273817.3146621</v>
      </c>
      <c r="J28" s="7">
        <v>0</v>
      </c>
      <c r="K28" s="14">
        <f t="shared" si="3"/>
        <v>9347.043744327746</v>
      </c>
      <c r="L28" s="1">
        <v>31661.200000000001</v>
      </c>
      <c r="M28" s="7">
        <v>332605081.56999999</v>
      </c>
      <c r="N28" s="31">
        <v>-10115892.811298123</v>
      </c>
      <c r="O28" s="7">
        <f t="shared" si="4"/>
        <v>322489189</v>
      </c>
      <c r="P28" s="7">
        <v>124444499.94</v>
      </c>
      <c r="Q28" s="7">
        <v>4638018.6500000004</v>
      </c>
      <c r="R28" s="7">
        <f t="shared" si="5"/>
        <v>193406670.41</v>
      </c>
      <c r="S28" s="7">
        <v>0</v>
      </c>
      <c r="T28" s="14">
        <f t="shared" si="6"/>
        <v>10185.627487271486</v>
      </c>
      <c r="U28" s="1">
        <f t="shared" si="0"/>
        <v>287</v>
      </c>
      <c r="V28" s="7">
        <f t="shared" si="0"/>
        <v>28161841.620000005</v>
      </c>
      <c r="W28" s="7">
        <f t="shared" si="0"/>
        <v>1071327.2954142746</v>
      </c>
      <c r="X28" s="7">
        <f t="shared" si="0"/>
        <v>29233169.156712413</v>
      </c>
      <c r="Y28" s="7">
        <f t="shared" si="0"/>
        <v>10100316.061374515</v>
      </c>
      <c r="Z28" s="7">
        <f t="shared" si="0"/>
        <v>0</v>
      </c>
      <c r="AA28" s="7">
        <f t="shared" si="0"/>
        <v>19132853.095337898</v>
      </c>
      <c r="AB28" s="7">
        <f t="shared" si="0"/>
        <v>0</v>
      </c>
      <c r="AC28" s="14">
        <f t="shared" si="0"/>
        <v>838.58374294373971</v>
      </c>
    </row>
    <row r="29" spans="1:29" x14ac:dyDescent="0.25">
      <c r="A29" s="7" t="s">
        <v>51</v>
      </c>
      <c r="B29" s="7" t="s">
        <v>51</v>
      </c>
      <c r="C29" s="1">
        <v>28911.5</v>
      </c>
      <c r="D29" s="7">
        <v>283471051.33999997</v>
      </c>
      <c r="E29" s="31">
        <v>-10416565.812867379</v>
      </c>
      <c r="F29" s="7">
        <f t="shared" si="1"/>
        <v>273054485.52713257</v>
      </c>
      <c r="G29" s="7">
        <v>210983771.97884157</v>
      </c>
      <c r="H29" s="7">
        <v>11888777.91</v>
      </c>
      <c r="I29" s="7">
        <f t="shared" si="2"/>
        <v>50181935.638291001</v>
      </c>
      <c r="J29" s="7">
        <v>0</v>
      </c>
      <c r="K29" s="14">
        <f t="shared" si="3"/>
        <v>9444.4939047483731</v>
      </c>
      <c r="L29" s="1">
        <v>28372.2</v>
      </c>
      <c r="M29" s="7">
        <v>301251025.01999998</v>
      </c>
      <c r="N29" s="31">
        <v>-9162286.5892824568</v>
      </c>
      <c r="O29" s="7">
        <f t="shared" si="4"/>
        <v>292088738</v>
      </c>
      <c r="P29" s="7">
        <v>218592161.09999999</v>
      </c>
      <c r="Q29" s="7">
        <v>11888777.91</v>
      </c>
      <c r="R29" s="7">
        <f t="shared" si="5"/>
        <v>61607798.99000001</v>
      </c>
      <c r="S29" s="7">
        <v>0</v>
      </c>
      <c r="T29" s="14">
        <f t="shared" si="6"/>
        <v>10294.892112701869</v>
      </c>
      <c r="U29" s="1">
        <f t="shared" si="0"/>
        <v>-539.29999999999927</v>
      </c>
      <c r="V29" s="7">
        <f t="shared" si="0"/>
        <v>17779973.680000007</v>
      </c>
      <c r="W29" s="7">
        <f t="shared" si="0"/>
        <v>1254279.223584922</v>
      </c>
      <c r="X29" s="7">
        <f t="shared" si="0"/>
        <v>19034252.472867429</v>
      </c>
      <c r="Y29" s="7">
        <f t="shared" si="0"/>
        <v>7608389.121158421</v>
      </c>
      <c r="Z29" s="7">
        <f t="shared" si="0"/>
        <v>0</v>
      </c>
      <c r="AA29" s="7">
        <f t="shared" si="0"/>
        <v>11425863.351709008</v>
      </c>
      <c r="AB29" s="7">
        <f t="shared" si="0"/>
        <v>0</v>
      </c>
      <c r="AC29" s="14">
        <f t="shared" si="0"/>
        <v>850.39820795349624</v>
      </c>
    </row>
    <row r="30" spans="1:29" x14ac:dyDescent="0.25">
      <c r="A30" s="7" t="s">
        <v>53</v>
      </c>
      <c r="B30" s="7" t="s">
        <v>54</v>
      </c>
      <c r="C30" s="1">
        <v>1038</v>
      </c>
      <c r="D30" s="7">
        <v>10241530.539999999</v>
      </c>
      <c r="E30" s="31">
        <v>-376340.28727132874</v>
      </c>
      <c r="F30" s="7">
        <f t="shared" si="1"/>
        <v>9865190.2527286708</v>
      </c>
      <c r="G30" s="7">
        <v>5157762.6661095629</v>
      </c>
      <c r="H30" s="7">
        <v>485498.93</v>
      </c>
      <c r="I30" s="7">
        <f t="shared" si="2"/>
        <v>4221928.6566191083</v>
      </c>
      <c r="J30" s="7">
        <v>0</v>
      </c>
      <c r="K30" s="14">
        <f t="shared" si="3"/>
        <v>9504.0368523397592</v>
      </c>
      <c r="L30" s="1">
        <v>1057</v>
      </c>
      <c r="M30" s="7">
        <v>11281748.550000001</v>
      </c>
      <c r="N30" s="31">
        <v>-343124.52027826069</v>
      </c>
      <c r="O30" s="7">
        <f t="shared" si="4"/>
        <v>10938624</v>
      </c>
      <c r="P30" s="7">
        <v>6139029.5999999996</v>
      </c>
      <c r="Q30" s="7">
        <v>485498.93</v>
      </c>
      <c r="R30" s="7">
        <f t="shared" si="5"/>
        <v>4314095.4700000007</v>
      </c>
      <c r="S30" s="7">
        <v>0</v>
      </c>
      <c r="T30" s="14">
        <f t="shared" si="6"/>
        <v>10348.74550614948</v>
      </c>
      <c r="U30" s="1">
        <f t="shared" si="0"/>
        <v>19</v>
      </c>
      <c r="V30" s="7">
        <f t="shared" si="0"/>
        <v>1040218.0100000016</v>
      </c>
      <c r="W30" s="7">
        <f t="shared" si="0"/>
        <v>33215.766993068042</v>
      </c>
      <c r="X30" s="7">
        <f t="shared" si="0"/>
        <v>1073433.7472713292</v>
      </c>
      <c r="Y30" s="7">
        <f t="shared" si="0"/>
        <v>981266.93389043678</v>
      </c>
      <c r="Z30" s="7">
        <f t="shared" si="0"/>
        <v>0</v>
      </c>
      <c r="AA30" s="7">
        <f t="shared" si="0"/>
        <v>92166.813380892389</v>
      </c>
      <c r="AB30" s="7">
        <f t="shared" si="0"/>
        <v>0</v>
      </c>
      <c r="AC30" s="14">
        <f t="shared" si="0"/>
        <v>844.708653809721</v>
      </c>
    </row>
    <row r="31" spans="1:29" x14ac:dyDescent="0.25">
      <c r="A31" s="7" t="s">
        <v>53</v>
      </c>
      <c r="B31" s="7" t="s">
        <v>55</v>
      </c>
      <c r="C31" s="1">
        <v>1435.5</v>
      </c>
      <c r="D31" s="7">
        <v>13914545.619999999</v>
      </c>
      <c r="E31" s="31">
        <v>-511310.69476660556</v>
      </c>
      <c r="F31" s="7">
        <f t="shared" si="1"/>
        <v>13403234.925233394</v>
      </c>
      <c r="G31" s="7">
        <v>5952050.5924170343</v>
      </c>
      <c r="H31" s="7">
        <v>556066.98</v>
      </c>
      <c r="I31" s="7">
        <f t="shared" si="2"/>
        <v>6895117.3528163601</v>
      </c>
      <c r="J31" s="7">
        <v>0</v>
      </c>
      <c r="K31" s="14">
        <f t="shared" si="3"/>
        <v>9336.980094206474</v>
      </c>
      <c r="L31" s="1">
        <v>1455.5</v>
      </c>
      <c r="M31" s="7">
        <v>15260528.710000001</v>
      </c>
      <c r="N31" s="31">
        <v>-464135.64081884938</v>
      </c>
      <c r="O31" s="7">
        <f t="shared" si="4"/>
        <v>14796393</v>
      </c>
      <c r="P31" s="7">
        <v>7308117.5899999999</v>
      </c>
      <c r="Q31" s="7">
        <v>556066.98</v>
      </c>
      <c r="R31" s="7">
        <f t="shared" si="5"/>
        <v>6932208.4299999997</v>
      </c>
      <c r="S31" s="7">
        <v>0</v>
      </c>
      <c r="T31" s="14">
        <f t="shared" si="6"/>
        <v>10165.848849192716</v>
      </c>
      <c r="U31" s="1">
        <f t="shared" si="0"/>
        <v>20</v>
      </c>
      <c r="V31" s="7">
        <f t="shared" si="0"/>
        <v>1345983.0900000017</v>
      </c>
      <c r="W31" s="7">
        <f t="shared" si="0"/>
        <v>47175.053947756183</v>
      </c>
      <c r="X31" s="7">
        <f t="shared" si="0"/>
        <v>1393158.0747666061</v>
      </c>
      <c r="Y31" s="7">
        <f t="shared" si="0"/>
        <v>1356066.9975829655</v>
      </c>
      <c r="Z31" s="7">
        <f t="shared" si="0"/>
        <v>0</v>
      </c>
      <c r="AA31" s="7">
        <f t="shared" si="0"/>
        <v>37091.077183639631</v>
      </c>
      <c r="AB31" s="7">
        <f t="shared" si="0"/>
        <v>0</v>
      </c>
      <c r="AC31" s="14">
        <f t="shared" si="0"/>
        <v>828.86875498624249</v>
      </c>
    </row>
    <row r="32" spans="1:29" x14ac:dyDescent="0.25">
      <c r="A32" s="7" t="s">
        <v>56</v>
      </c>
      <c r="B32" s="7" t="s">
        <v>57</v>
      </c>
      <c r="C32" s="1">
        <v>102.6</v>
      </c>
      <c r="D32" s="7">
        <v>1831391.78</v>
      </c>
      <c r="E32" s="31">
        <v>-67297.217530100752</v>
      </c>
      <c r="F32" s="7">
        <f t="shared" si="1"/>
        <v>1764094.5624698992</v>
      </c>
      <c r="G32" s="7">
        <v>383902.83330321452</v>
      </c>
      <c r="H32" s="7">
        <v>49515.67</v>
      </c>
      <c r="I32" s="7">
        <f t="shared" si="2"/>
        <v>1330676.0591666847</v>
      </c>
      <c r="J32" s="7">
        <v>0</v>
      </c>
      <c r="K32" s="14">
        <f t="shared" si="3"/>
        <v>17193.904117640344</v>
      </c>
      <c r="L32" s="1">
        <v>101.6</v>
      </c>
      <c r="M32" s="7">
        <v>1967225.72</v>
      </c>
      <c r="N32" s="31">
        <v>-59831.450635731104</v>
      </c>
      <c r="O32" s="7">
        <f t="shared" si="4"/>
        <v>1907394</v>
      </c>
      <c r="P32" s="7">
        <v>387712.28</v>
      </c>
      <c r="Q32" s="7">
        <v>49515.67</v>
      </c>
      <c r="R32" s="7">
        <f t="shared" si="5"/>
        <v>1470166.05</v>
      </c>
      <c r="S32" s="7">
        <v>0</v>
      </c>
      <c r="T32" s="14">
        <f t="shared" si="6"/>
        <v>18773.562992125986</v>
      </c>
      <c r="U32" s="1">
        <f t="shared" si="0"/>
        <v>-1</v>
      </c>
      <c r="V32" s="7">
        <f t="shared" si="0"/>
        <v>135833.93999999994</v>
      </c>
      <c r="W32" s="7">
        <f t="shared" si="0"/>
        <v>7465.7668943696481</v>
      </c>
      <c r="X32" s="7">
        <f t="shared" ref="X32:AC63" si="7">O32-F32</f>
        <v>143299.43753010081</v>
      </c>
      <c r="Y32" s="7">
        <f t="shared" si="7"/>
        <v>3809.4466967855114</v>
      </c>
      <c r="Z32" s="7">
        <f t="shared" si="7"/>
        <v>0</v>
      </c>
      <c r="AA32" s="7">
        <f t="shared" si="7"/>
        <v>139489.9908333153</v>
      </c>
      <c r="AB32" s="7">
        <f t="shared" si="7"/>
        <v>0</v>
      </c>
      <c r="AC32" s="14">
        <f t="shared" si="7"/>
        <v>1579.6588744856417</v>
      </c>
    </row>
    <row r="33" spans="1:29" x14ac:dyDescent="0.25">
      <c r="A33" s="7" t="s">
        <v>56</v>
      </c>
      <c r="B33" s="7" t="s">
        <v>56</v>
      </c>
      <c r="C33" s="1">
        <v>182</v>
      </c>
      <c r="D33" s="7">
        <v>2944026.54</v>
      </c>
      <c r="E33" s="31">
        <v>-108182.63827566696</v>
      </c>
      <c r="F33" s="7">
        <f t="shared" si="1"/>
        <v>2835843.9017243329</v>
      </c>
      <c r="G33" s="7">
        <v>616616.77047617664</v>
      </c>
      <c r="H33" s="7">
        <v>64187.26</v>
      </c>
      <c r="I33" s="7">
        <f t="shared" si="2"/>
        <v>2155039.8712481568</v>
      </c>
      <c r="J33" s="7">
        <v>0</v>
      </c>
      <c r="K33" s="14">
        <f t="shared" si="3"/>
        <v>15581.559899584247</v>
      </c>
      <c r="L33" s="1">
        <v>186</v>
      </c>
      <c r="M33" s="7">
        <v>3231411.97</v>
      </c>
      <c r="N33" s="31">
        <v>-98280.570348971247</v>
      </c>
      <c r="O33" s="7">
        <f t="shared" si="4"/>
        <v>3133131</v>
      </c>
      <c r="P33" s="7">
        <v>617589.78</v>
      </c>
      <c r="Q33" s="7">
        <v>64187.26</v>
      </c>
      <c r="R33" s="7">
        <f t="shared" si="5"/>
        <v>2451353.96</v>
      </c>
      <c r="S33" s="7">
        <v>0</v>
      </c>
      <c r="T33" s="14">
        <f t="shared" si="6"/>
        <v>16844.790322580644</v>
      </c>
      <c r="U33" s="1">
        <f t="shared" ref="U33:AC64" si="8">L33-C33</f>
        <v>4</v>
      </c>
      <c r="V33" s="7">
        <f t="shared" si="8"/>
        <v>287385.43000000017</v>
      </c>
      <c r="W33" s="7">
        <f t="shared" si="8"/>
        <v>9902.0679266957159</v>
      </c>
      <c r="X33" s="7">
        <f t="shared" si="7"/>
        <v>297287.09827566706</v>
      </c>
      <c r="Y33" s="7">
        <f t="shared" si="7"/>
        <v>973.00952382339165</v>
      </c>
      <c r="Z33" s="7">
        <f t="shared" si="7"/>
        <v>0</v>
      </c>
      <c r="AA33" s="7">
        <f t="shared" si="7"/>
        <v>296314.0887518432</v>
      </c>
      <c r="AB33" s="7">
        <f t="shared" si="7"/>
        <v>0</v>
      </c>
      <c r="AC33" s="14">
        <f t="shared" si="7"/>
        <v>1263.2304229963975</v>
      </c>
    </row>
    <row r="34" spans="1:29" x14ac:dyDescent="0.25">
      <c r="A34" s="7" t="s">
        <v>58</v>
      </c>
      <c r="B34" s="7" t="s">
        <v>58</v>
      </c>
      <c r="C34" s="1">
        <v>671.5</v>
      </c>
      <c r="D34" s="7">
        <v>7255852.0599999996</v>
      </c>
      <c r="E34" s="31">
        <v>-266627.08644900087</v>
      </c>
      <c r="F34" s="7">
        <f t="shared" si="1"/>
        <v>6989224.9735509986</v>
      </c>
      <c r="G34" s="7">
        <v>3947857.1926310738</v>
      </c>
      <c r="H34" s="7">
        <v>361557.62</v>
      </c>
      <c r="I34" s="7">
        <f t="shared" si="2"/>
        <v>2679810.1609199247</v>
      </c>
      <c r="J34" s="7">
        <v>0</v>
      </c>
      <c r="K34" s="14">
        <f t="shared" si="3"/>
        <v>10408.376729040951</v>
      </c>
      <c r="L34" s="1">
        <v>679.5</v>
      </c>
      <c r="M34" s="7">
        <v>7938860.0300000003</v>
      </c>
      <c r="N34" s="31">
        <v>-241453.48810756896</v>
      </c>
      <c r="O34" s="7">
        <f t="shared" si="4"/>
        <v>7697407</v>
      </c>
      <c r="P34" s="7">
        <v>3592839.86</v>
      </c>
      <c r="Q34" s="7">
        <v>361557.62</v>
      </c>
      <c r="R34" s="7">
        <f t="shared" si="5"/>
        <v>3743009.52</v>
      </c>
      <c r="S34" s="7">
        <v>0</v>
      </c>
      <c r="T34" s="14">
        <f t="shared" si="6"/>
        <v>11328.04562178072</v>
      </c>
      <c r="U34" s="1">
        <f t="shared" si="8"/>
        <v>8</v>
      </c>
      <c r="V34" s="7">
        <f t="shared" si="8"/>
        <v>683007.97000000067</v>
      </c>
      <c r="W34" s="7">
        <f t="shared" si="8"/>
        <v>25173.598341431905</v>
      </c>
      <c r="X34" s="7">
        <f t="shared" si="7"/>
        <v>708182.02644900139</v>
      </c>
      <c r="Y34" s="7">
        <f t="shared" si="7"/>
        <v>-355017.33263107389</v>
      </c>
      <c r="Z34" s="7">
        <f t="shared" si="7"/>
        <v>0</v>
      </c>
      <c r="AA34" s="7">
        <f t="shared" si="7"/>
        <v>1063199.3590800753</v>
      </c>
      <c r="AB34" s="7">
        <f t="shared" si="7"/>
        <v>0</v>
      </c>
      <c r="AC34" s="14">
        <f t="shared" si="7"/>
        <v>919.66889273976994</v>
      </c>
    </row>
    <row r="35" spans="1:29" x14ac:dyDescent="0.25">
      <c r="A35" s="7" t="s">
        <v>59</v>
      </c>
      <c r="B35" s="7" t="s">
        <v>60</v>
      </c>
      <c r="C35" s="1">
        <v>1056.5999999999999</v>
      </c>
      <c r="D35" s="7">
        <v>10474934.390000001</v>
      </c>
      <c r="E35" s="31">
        <v>-384917.05923096545</v>
      </c>
      <c r="F35" s="7">
        <f t="shared" si="1"/>
        <v>10090017.330769036</v>
      </c>
      <c r="G35" s="7">
        <v>706099.86747470114</v>
      </c>
      <c r="H35" s="7">
        <v>148024.39000000001</v>
      </c>
      <c r="I35" s="7">
        <f t="shared" si="2"/>
        <v>9235893.0732943341</v>
      </c>
      <c r="J35" s="7">
        <v>0</v>
      </c>
      <c r="K35" s="14">
        <f t="shared" si="3"/>
        <v>9549.5147934592442</v>
      </c>
      <c r="L35" s="1">
        <v>1055</v>
      </c>
      <c r="M35" s="7">
        <v>11331628.789999999</v>
      </c>
      <c r="N35" s="31">
        <v>-344641.58417536056</v>
      </c>
      <c r="O35" s="7">
        <f t="shared" si="4"/>
        <v>10986987</v>
      </c>
      <c r="P35" s="7">
        <v>736361.61</v>
      </c>
      <c r="Q35" s="7">
        <v>148024.39000000001</v>
      </c>
      <c r="R35" s="7">
        <f t="shared" si="5"/>
        <v>10102601</v>
      </c>
      <c r="S35" s="7">
        <v>0</v>
      </c>
      <c r="T35" s="14">
        <f t="shared" si="6"/>
        <v>10414.205687203792</v>
      </c>
      <c r="U35" s="1">
        <f t="shared" si="8"/>
        <v>-1.5999999999999091</v>
      </c>
      <c r="V35" s="7">
        <f t="shared" si="8"/>
        <v>856694.39999999851</v>
      </c>
      <c r="W35" s="7">
        <f t="shared" si="8"/>
        <v>40275.475055604882</v>
      </c>
      <c r="X35" s="7">
        <f t="shared" si="7"/>
        <v>896969.66923096403</v>
      </c>
      <c r="Y35" s="7">
        <f t="shared" si="7"/>
        <v>30261.742525298847</v>
      </c>
      <c r="Z35" s="7">
        <f t="shared" si="7"/>
        <v>0</v>
      </c>
      <c r="AA35" s="7">
        <f t="shared" si="7"/>
        <v>866707.92670566589</v>
      </c>
      <c r="AB35" s="7">
        <f t="shared" si="7"/>
        <v>0</v>
      </c>
      <c r="AC35" s="14">
        <f t="shared" si="7"/>
        <v>864.69089374454779</v>
      </c>
    </row>
    <row r="36" spans="1:29" x14ac:dyDescent="0.25">
      <c r="A36" s="7" t="s">
        <v>59</v>
      </c>
      <c r="B36" s="7" t="s">
        <v>61</v>
      </c>
      <c r="C36" s="1">
        <v>361.5</v>
      </c>
      <c r="D36" s="7">
        <v>4387940.42</v>
      </c>
      <c r="E36" s="31">
        <v>-161241.40349361053</v>
      </c>
      <c r="F36" s="7">
        <f t="shared" si="1"/>
        <v>4226699.0165063897</v>
      </c>
      <c r="G36" s="7">
        <v>269638.0843858819</v>
      </c>
      <c r="H36" s="7">
        <v>48808.74</v>
      </c>
      <c r="I36" s="7">
        <f t="shared" si="2"/>
        <v>3908252.1921205074</v>
      </c>
      <c r="J36" s="7">
        <v>0</v>
      </c>
      <c r="K36" s="14">
        <f t="shared" si="3"/>
        <v>11692.113461981715</v>
      </c>
      <c r="L36" s="1">
        <v>365.5</v>
      </c>
      <c r="M36" s="7">
        <v>4780586.54</v>
      </c>
      <c r="N36" s="31">
        <v>-145397.36069425251</v>
      </c>
      <c r="O36" s="7">
        <f t="shared" si="4"/>
        <v>4635189</v>
      </c>
      <c r="P36" s="7">
        <v>270021.38</v>
      </c>
      <c r="Q36" s="7">
        <v>48808.74</v>
      </c>
      <c r="R36" s="7">
        <f t="shared" si="5"/>
        <v>4316358.88</v>
      </c>
      <c r="S36" s="7">
        <v>0</v>
      </c>
      <c r="T36" s="14">
        <f t="shared" si="6"/>
        <v>12681.775649794801</v>
      </c>
      <c r="U36" s="1">
        <f t="shared" si="8"/>
        <v>4</v>
      </c>
      <c r="V36" s="7">
        <f t="shared" si="8"/>
        <v>392646.12000000011</v>
      </c>
      <c r="W36" s="7">
        <f t="shared" si="8"/>
        <v>15844.042799358023</v>
      </c>
      <c r="X36" s="7">
        <f t="shared" si="7"/>
        <v>408489.98349361029</v>
      </c>
      <c r="Y36" s="7">
        <f t="shared" si="7"/>
        <v>383.29561411810573</v>
      </c>
      <c r="Z36" s="7">
        <f t="shared" si="7"/>
        <v>0</v>
      </c>
      <c r="AA36" s="7">
        <f t="shared" si="7"/>
        <v>408106.68787949253</v>
      </c>
      <c r="AB36" s="7">
        <f t="shared" si="7"/>
        <v>0</v>
      </c>
      <c r="AC36" s="14">
        <f t="shared" si="7"/>
        <v>989.66218781308635</v>
      </c>
    </row>
    <row r="37" spans="1:29" x14ac:dyDescent="0.25">
      <c r="A37" s="7" t="s">
        <v>59</v>
      </c>
      <c r="B37" s="7" t="s">
        <v>62</v>
      </c>
      <c r="C37" s="1">
        <v>154.19999999999999</v>
      </c>
      <c r="D37" s="7">
        <v>2746300.46</v>
      </c>
      <c r="E37" s="31">
        <v>-100916.89909170376</v>
      </c>
      <c r="F37" s="7">
        <f t="shared" si="1"/>
        <v>2645383.5609082961</v>
      </c>
      <c r="G37" s="7">
        <v>660836.87125960796</v>
      </c>
      <c r="H37" s="7">
        <v>108534.6</v>
      </c>
      <c r="I37" s="7">
        <f t="shared" si="2"/>
        <v>1876012.0896486882</v>
      </c>
      <c r="J37" s="7">
        <v>0</v>
      </c>
      <c r="K37" s="14">
        <f t="shared" si="3"/>
        <v>17155.535414450689</v>
      </c>
      <c r="L37" s="1">
        <v>155</v>
      </c>
      <c r="M37" s="7">
        <v>2989730.02</v>
      </c>
      <c r="N37" s="31">
        <v>-90930.025104487431</v>
      </c>
      <c r="O37" s="7">
        <f t="shared" si="4"/>
        <v>2898800</v>
      </c>
      <c r="P37" s="7">
        <v>697444.17</v>
      </c>
      <c r="Q37" s="7">
        <v>108534.6</v>
      </c>
      <c r="R37" s="7">
        <f t="shared" si="5"/>
        <v>2092821.23</v>
      </c>
      <c r="S37" s="7">
        <v>0</v>
      </c>
      <c r="T37" s="14">
        <f t="shared" si="6"/>
        <v>18701.935483870966</v>
      </c>
      <c r="U37" s="1">
        <f t="shared" si="8"/>
        <v>0.80000000000001137</v>
      </c>
      <c r="V37" s="7">
        <f t="shared" si="8"/>
        <v>243429.56000000006</v>
      </c>
      <c r="W37" s="7">
        <f t="shared" si="8"/>
        <v>9986.8739872163278</v>
      </c>
      <c r="X37" s="7">
        <f t="shared" si="7"/>
        <v>253416.43909170385</v>
      </c>
      <c r="Y37" s="7">
        <f t="shared" si="7"/>
        <v>36607.298740392085</v>
      </c>
      <c r="Z37" s="7">
        <f t="shared" si="7"/>
        <v>0</v>
      </c>
      <c r="AA37" s="7">
        <f t="shared" si="7"/>
        <v>216809.14035131177</v>
      </c>
      <c r="AB37" s="7">
        <f t="shared" si="7"/>
        <v>0</v>
      </c>
      <c r="AC37" s="14">
        <f t="shared" si="7"/>
        <v>1546.4000694202768</v>
      </c>
    </row>
    <row r="38" spans="1:29" x14ac:dyDescent="0.25">
      <c r="A38" s="7" t="s">
        <v>63</v>
      </c>
      <c r="B38" s="7" t="s">
        <v>64</v>
      </c>
      <c r="C38" s="1">
        <v>211.8</v>
      </c>
      <c r="D38" s="7">
        <v>3329167.58</v>
      </c>
      <c r="E38" s="31">
        <v>-122335.21918800961</v>
      </c>
      <c r="F38" s="7">
        <f t="shared" si="1"/>
        <v>3206832.3608119907</v>
      </c>
      <c r="G38" s="7">
        <v>985856.6330846661</v>
      </c>
      <c r="H38" s="7">
        <v>76134.460000000006</v>
      </c>
      <c r="I38" s="7">
        <f t="shared" si="2"/>
        <v>2144841.2677273247</v>
      </c>
      <c r="J38" s="7">
        <v>0</v>
      </c>
      <c r="K38" s="14">
        <f t="shared" si="3"/>
        <v>15140.851561907415</v>
      </c>
      <c r="L38" s="1">
        <v>208.9</v>
      </c>
      <c r="M38" s="7">
        <v>3584409.89</v>
      </c>
      <c r="N38" s="31">
        <v>-109016.69351484555</v>
      </c>
      <c r="O38" s="7">
        <f t="shared" si="4"/>
        <v>3475393</v>
      </c>
      <c r="P38" s="7">
        <v>954705.22</v>
      </c>
      <c r="Q38" s="7">
        <v>76134.460000000006</v>
      </c>
      <c r="R38" s="7">
        <f t="shared" si="5"/>
        <v>2444553.3200000003</v>
      </c>
      <c r="S38" s="7">
        <v>0</v>
      </c>
      <c r="T38" s="14">
        <f t="shared" si="6"/>
        <v>16636.63475347056</v>
      </c>
      <c r="U38" s="1">
        <f t="shared" si="8"/>
        <v>-2.9000000000000057</v>
      </c>
      <c r="V38" s="7">
        <f t="shared" si="8"/>
        <v>255242.31000000006</v>
      </c>
      <c r="W38" s="7">
        <f t="shared" si="8"/>
        <v>13318.525673164055</v>
      </c>
      <c r="X38" s="7">
        <f t="shared" si="7"/>
        <v>268560.63918800931</v>
      </c>
      <c r="Y38" s="7">
        <f t="shared" si="7"/>
        <v>-31151.413084666128</v>
      </c>
      <c r="Z38" s="7">
        <f t="shared" si="7"/>
        <v>0</v>
      </c>
      <c r="AA38" s="7">
        <f t="shared" si="7"/>
        <v>299712.05227267556</v>
      </c>
      <c r="AB38" s="7">
        <f t="shared" si="7"/>
        <v>0</v>
      </c>
      <c r="AC38" s="14">
        <f t="shared" si="7"/>
        <v>1495.783191563145</v>
      </c>
    </row>
    <row r="39" spans="1:29" x14ac:dyDescent="0.25">
      <c r="A39" s="7" t="s">
        <v>63</v>
      </c>
      <c r="B39" s="7" t="s">
        <v>65</v>
      </c>
      <c r="C39" s="1">
        <v>272.39999999999998</v>
      </c>
      <c r="D39" s="7">
        <v>3727154.18</v>
      </c>
      <c r="E39" s="31">
        <v>-136959.82932700741</v>
      </c>
      <c r="F39" s="7">
        <f t="shared" si="1"/>
        <v>3590194.3506729929</v>
      </c>
      <c r="G39" s="7">
        <v>1823465.2308488598</v>
      </c>
      <c r="H39" s="7">
        <v>93734.54</v>
      </c>
      <c r="I39" s="7">
        <f t="shared" si="2"/>
        <v>1672994.5798241331</v>
      </c>
      <c r="J39" s="7">
        <v>0</v>
      </c>
      <c r="K39" s="14">
        <f t="shared" si="3"/>
        <v>13179.861786611575</v>
      </c>
      <c r="L39" s="1">
        <v>265</v>
      </c>
      <c r="M39" s="7">
        <v>3999111.27</v>
      </c>
      <c r="N39" s="31">
        <v>-121629.47347892591</v>
      </c>
      <c r="O39" s="7">
        <f t="shared" si="4"/>
        <v>3877482</v>
      </c>
      <c r="P39" s="7">
        <v>1688767.05</v>
      </c>
      <c r="Q39" s="7">
        <v>93734.54</v>
      </c>
      <c r="R39" s="7">
        <f t="shared" si="5"/>
        <v>2094980.4100000001</v>
      </c>
      <c r="S39" s="7">
        <v>0</v>
      </c>
      <c r="T39" s="14">
        <f t="shared" si="6"/>
        <v>14632.007547169811</v>
      </c>
      <c r="U39" s="1">
        <f t="shared" si="8"/>
        <v>-7.3999999999999773</v>
      </c>
      <c r="V39" s="7">
        <f t="shared" si="8"/>
        <v>271957.08999999985</v>
      </c>
      <c r="W39" s="7">
        <f t="shared" si="8"/>
        <v>15330.355848081497</v>
      </c>
      <c r="X39" s="7">
        <f t="shared" si="7"/>
        <v>287287.64932700712</v>
      </c>
      <c r="Y39" s="7">
        <f t="shared" si="7"/>
        <v>-134698.18084885972</v>
      </c>
      <c r="Z39" s="7">
        <f t="shared" si="7"/>
        <v>0</v>
      </c>
      <c r="AA39" s="7">
        <f t="shared" si="7"/>
        <v>421985.83017586707</v>
      </c>
      <c r="AB39" s="7">
        <f t="shared" si="7"/>
        <v>0</v>
      </c>
      <c r="AC39" s="14">
        <f t="shared" si="7"/>
        <v>1452.1457605582364</v>
      </c>
    </row>
    <row r="40" spans="1:29" x14ac:dyDescent="0.25">
      <c r="A40" s="7" t="s">
        <v>66</v>
      </c>
      <c r="B40" s="7" t="s">
        <v>66</v>
      </c>
      <c r="C40" s="1">
        <v>429</v>
      </c>
      <c r="D40" s="7">
        <v>4853084</v>
      </c>
      <c r="E40" s="31">
        <v>-178333.79684594381</v>
      </c>
      <c r="F40" s="7">
        <f t="shared" si="1"/>
        <v>4674750.2031540563</v>
      </c>
      <c r="G40" s="7">
        <v>1025185.5608313507</v>
      </c>
      <c r="H40" s="7">
        <v>102209.29</v>
      </c>
      <c r="I40" s="7">
        <f t="shared" si="2"/>
        <v>3547355.3523227056</v>
      </c>
      <c r="J40" s="7">
        <v>0</v>
      </c>
      <c r="K40" s="14">
        <f t="shared" si="3"/>
        <v>10896.853620405725</v>
      </c>
      <c r="L40" s="1">
        <v>418.7</v>
      </c>
      <c r="M40" s="7">
        <v>5215438.33</v>
      </c>
      <c r="N40" s="31">
        <v>-158622.99776412788</v>
      </c>
      <c r="O40" s="7">
        <f t="shared" si="4"/>
        <v>5056815</v>
      </c>
      <c r="P40" s="7">
        <v>1096547.1599999999</v>
      </c>
      <c r="Q40" s="7">
        <v>102209.29</v>
      </c>
      <c r="R40" s="7">
        <f t="shared" si="5"/>
        <v>3858058.55</v>
      </c>
      <c r="S40" s="7">
        <v>0</v>
      </c>
      <c r="T40" s="14">
        <f t="shared" si="6"/>
        <v>12077.418199187963</v>
      </c>
      <c r="U40" s="1">
        <f t="shared" si="8"/>
        <v>-10.300000000000011</v>
      </c>
      <c r="V40" s="7">
        <f t="shared" si="8"/>
        <v>362354.33000000007</v>
      </c>
      <c r="W40" s="7">
        <f t="shared" si="8"/>
        <v>19710.799081815931</v>
      </c>
      <c r="X40" s="7">
        <f t="shared" si="7"/>
        <v>382064.79684594367</v>
      </c>
      <c r="Y40" s="7">
        <f t="shared" si="7"/>
        <v>71361.599168649176</v>
      </c>
      <c r="Z40" s="7">
        <f t="shared" si="7"/>
        <v>0</v>
      </c>
      <c r="AA40" s="7">
        <f t="shared" si="7"/>
        <v>310703.19767729426</v>
      </c>
      <c r="AB40" s="7">
        <f t="shared" si="7"/>
        <v>0</v>
      </c>
      <c r="AC40" s="14">
        <f t="shared" si="7"/>
        <v>1180.5645787822377</v>
      </c>
    </row>
    <row r="41" spans="1:29" x14ac:dyDescent="0.25">
      <c r="A41" s="7" t="s">
        <v>67</v>
      </c>
      <c r="B41" s="7" t="s">
        <v>68</v>
      </c>
      <c r="C41" s="1">
        <v>355.5</v>
      </c>
      <c r="D41" s="7">
        <v>4445684.7699999996</v>
      </c>
      <c r="E41" s="31">
        <v>-163363.30560408317</v>
      </c>
      <c r="F41" s="7">
        <f t="shared" si="1"/>
        <v>4282321.4643959161</v>
      </c>
      <c r="G41" s="7">
        <v>2976905.4511667294</v>
      </c>
      <c r="H41" s="7">
        <v>399677.32</v>
      </c>
      <c r="I41" s="7">
        <f t="shared" si="2"/>
        <v>905738.69322918658</v>
      </c>
      <c r="J41" s="7">
        <v>0</v>
      </c>
      <c r="K41" s="14">
        <f t="shared" si="3"/>
        <v>12045.911292252929</v>
      </c>
      <c r="L41" s="1">
        <v>369.5</v>
      </c>
      <c r="M41" s="7">
        <v>4920311.12</v>
      </c>
      <c r="N41" s="31">
        <v>-149646.96165558411</v>
      </c>
      <c r="O41" s="7">
        <f t="shared" si="4"/>
        <v>4770664</v>
      </c>
      <c r="P41" s="7">
        <v>3263742.5</v>
      </c>
      <c r="Q41" s="7">
        <v>399677.32</v>
      </c>
      <c r="R41" s="7">
        <f t="shared" si="5"/>
        <v>1107244.18</v>
      </c>
      <c r="S41" s="7">
        <v>0</v>
      </c>
      <c r="T41" s="14">
        <f t="shared" si="6"/>
        <v>12911.133964817322</v>
      </c>
      <c r="U41" s="1">
        <f t="shared" si="8"/>
        <v>14</v>
      </c>
      <c r="V41" s="7">
        <f t="shared" si="8"/>
        <v>474626.35000000056</v>
      </c>
      <c r="W41" s="7">
        <f t="shared" si="8"/>
        <v>13716.343948499067</v>
      </c>
      <c r="X41" s="7">
        <f t="shared" si="7"/>
        <v>488342.53560408391</v>
      </c>
      <c r="Y41" s="7">
        <f t="shared" si="7"/>
        <v>286837.04883327056</v>
      </c>
      <c r="Z41" s="7">
        <f t="shared" si="7"/>
        <v>0</v>
      </c>
      <c r="AA41" s="7">
        <f t="shared" si="7"/>
        <v>201505.48677081335</v>
      </c>
      <c r="AB41" s="7">
        <f t="shared" si="7"/>
        <v>0</v>
      </c>
      <c r="AC41" s="14">
        <f t="shared" si="7"/>
        <v>865.22267256439227</v>
      </c>
    </row>
    <row r="42" spans="1:29" x14ac:dyDescent="0.25">
      <c r="A42" s="7" t="s">
        <v>69</v>
      </c>
      <c r="B42" s="7" t="s">
        <v>69</v>
      </c>
      <c r="C42" s="1">
        <v>4624.3</v>
      </c>
      <c r="D42" s="7">
        <v>43969743.049999997</v>
      </c>
      <c r="E42" s="31">
        <v>-1615733.6704757325</v>
      </c>
      <c r="F42" s="7">
        <f t="shared" si="1"/>
        <v>42354009.379524261</v>
      </c>
      <c r="G42" s="7">
        <v>10477735.688246066</v>
      </c>
      <c r="H42" s="7">
        <v>1475218.56</v>
      </c>
      <c r="I42" s="7">
        <f t="shared" si="2"/>
        <v>30401055.131278198</v>
      </c>
      <c r="J42" s="7">
        <v>0</v>
      </c>
      <c r="K42" s="14">
        <f t="shared" si="3"/>
        <v>9159.0098781489651</v>
      </c>
      <c r="L42" s="1">
        <v>4567.7</v>
      </c>
      <c r="M42" s="7">
        <v>47047270.700000003</v>
      </c>
      <c r="N42" s="31">
        <v>-1430901.6122628411</v>
      </c>
      <c r="O42" s="7">
        <f t="shared" si="4"/>
        <v>45616369</v>
      </c>
      <c r="P42" s="7">
        <v>11421986.17</v>
      </c>
      <c r="Q42" s="7">
        <v>1475218.56</v>
      </c>
      <c r="R42" s="7">
        <f t="shared" si="5"/>
        <v>32719164.27</v>
      </c>
      <c r="S42" s="7">
        <v>0</v>
      </c>
      <c r="T42" s="14">
        <f t="shared" si="6"/>
        <v>9986.7261422597803</v>
      </c>
      <c r="U42" s="1">
        <f t="shared" si="8"/>
        <v>-56.600000000000364</v>
      </c>
      <c r="V42" s="7">
        <f t="shared" si="8"/>
        <v>3077527.650000006</v>
      </c>
      <c r="W42" s="7">
        <f t="shared" si="8"/>
        <v>184832.05821289145</v>
      </c>
      <c r="X42" s="7">
        <f t="shared" si="7"/>
        <v>3262359.6204757392</v>
      </c>
      <c r="Y42" s="7">
        <f t="shared" si="7"/>
        <v>944250.48175393417</v>
      </c>
      <c r="Z42" s="7">
        <f t="shared" si="7"/>
        <v>0</v>
      </c>
      <c r="AA42" s="7">
        <f t="shared" si="7"/>
        <v>2318109.1387218013</v>
      </c>
      <c r="AB42" s="7">
        <f t="shared" si="7"/>
        <v>0</v>
      </c>
      <c r="AC42" s="14">
        <f t="shared" si="7"/>
        <v>827.71626411081525</v>
      </c>
    </row>
    <row r="43" spans="1:29" x14ac:dyDescent="0.25">
      <c r="A43" s="7" t="s">
        <v>70</v>
      </c>
      <c r="B43" s="7" t="s">
        <v>70</v>
      </c>
      <c r="C43" s="1">
        <v>88823.1</v>
      </c>
      <c r="D43" s="7">
        <v>915418317.79999995</v>
      </c>
      <c r="E43" s="31">
        <v>-33638408.961312197</v>
      </c>
      <c r="F43" s="7">
        <f t="shared" si="1"/>
        <v>881779908.83868778</v>
      </c>
      <c r="G43" s="7">
        <v>596188616.53287947</v>
      </c>
      <c r="H43" s="7">
        <v>30833238.84</v>
      </c>
      <c r="I43" s="7">
        <f t="shared" si="2"/>
        <v>254758053.4658083</v>
      </c>
      <c r="J43" s="7">
        <v>0</v>
      </c>
      <c r="K43" s="14">
        <f t="shared" si="3"/>
        <v>9927.3714702446523</v>
      </c>
      <c r="L43" s="1">
        <v>88056.9</v>
      </c>
      <c r="M43" s="7">
        <v>982882150.99000001</v>
      </c>
      <c r="N43" s="31">
        <v>-29893501.442071117</v>
      </c>
      <c r="O43" s="7">
        <f t="shared" si="4"/>
        <v>952988650</v>
      </c>
      <c r="P43" s="7">
        <v>646431674.26999998</v>
      </c>
      <c r="Q43" s="7">
        <v>30833238.84</v>
      </c>
      <c r="R43" s="7">
        <f t="shared" si="5"/>
        <v>275723736.89000005</v>
      </c>
      <c r="S43" s="7">
        <v>0</v>
      </c>
      <c r="T43" s="14">
        <f t="shared" si="6"/>
        <v>10822.418799662491</v>
      </c>
      <c r="U43" s="1">
        <f t="shared" si="8"/>
        <v>-766.20000000001164</v>
      </c>
      <c r="V43" s="7">
        <f t="shared" si="8"/>
        <v>67463833.190000057</v>
      </c>
      <c r="W43" s="7">
        <f t="shared" si="8"/>
        <v>3744907.5192410797</v>
      </c>
      <c r="X43" s="7">
        <f t="shared" si="7"/>
        <v>71208741.161312222</v>
      </c>
      <c r="Y43" s="7">
        <f t="shared" si="7"/>
        <v>50243057.737120509</v>
      </c>
      <c r="Z43" s="7">
        <f t="shared" si="7"/>
        <v>0</v>
      </c>
      <c r="AA43" s="7">
        <f t="shared" si="7"/>
        <v>20965683.424191743</v>
      </c>
      <c r="AB43" s="7">
        <f t="shared" si="7"/>
        <v>0</v>
      </c>
      <c r="AC43" s="14">
        <f t="shared" si="7"/>
        <v>895.04732941783914</v>
      </c>
    </row>
    <row r="44" spans="1:29" x14ac:dyDescent="0.25">
      <c r="A44" s="7" t="s">
        <v>71</v>
      </c>
      <c r="B44" s="7" t="s">
        <v>71</v>
      </c>
      <c r="C44" s="1">
        <v>244.5</v>
      </c>
      <c r="D44" s="7">
        <v>3670950.9</v>
      </c>
      <c r="E44" s="31">
        <v>-134894.55612802799</v>
      </c>
      <c r="F44" s="7">
        <f t="shared" si="1"/>
        <v>3536056.3438719721</v>
      </c>
      <c r="G44" s="7">
        <v>2051785.5610915234</v>
      </c>
      <c r="H44" s="7">
        <v>129013.33</v>
      </c>
      <c r="I44" s="7">
        <f t="shared" si="2"/>
        <v>1355257.4527804486</v>
      </c>
      <c r="J44" s="7">
        <v>0</v>
      </c>
      <c r="K44" s="14">
        <f t="shared" si="3"/>
        <v>14462.398134445693</v>
      </c>
      <c r="L44" s="1">
        <v>244.1</v>
      </c>
      <c r="M44" s="7">
        <v>3970988.42</v>
      </c>
      <c r="N44" s="31">
        <v>-120774.14157958947</v>
      </c>
      <c r="O44" s="7">
        <f t="shared" si="4"/>
        <v>3850214</v>
      </c>
      <c r="P44" s="7">
        <v>2025485.33</v>
      </c>
      <c r="Q44" s="7">
        <v>129013.33</v>
      </c>
      <c r="R44" s="7">
        <f t="shared" si="5"/>
        <v>1695715.3399999999</v>
      </c>
      <c r="S44" s="7">
        <v>0</v>
      </c>
      <c r="T44" s="14">
        <f t="shared" si="6"/>
        <v>15773.10118803769</v>
      </c>
      <c r="U44" s="1">
        <f t="shared" si="8"/>
        <v>-0.40000000000000568</v>
      </c>
      <c r="V44" s="7">
        <f t="shared" si="8"/>
        <v>300037.52</v>
      </c>
      <c r="W44" s="7">
        <f t="shared" si="8"/>
        <v>14120.414548438523</v>
      </c>
      <c r="X44" s="7">
        <f t="shared" si="7"/>
        <v>314157.65612802794</v>
      </c>
      <c r="Y44" s="7">
        <f t="shared" si="7"/>
        <v>-26300.23109152331</v>
      </c>
      <c r="Z44" s="7">
        <f t="shared" si="7"/>
        <v>0</v>
      </c>
      <c r="AA44" s="7">
        <f t="shared" si="7"/>
        <v>340457.88721955125</v>
      </c>
      <c r="AB44" s="7">
        <f t="shared" si="7"/>
        <v>0</v>
      </c>
      <c r="AC44" s="14">
        <f t="shared" si="7"/>
        <v>1310.7030535919966</v>
      </c>
    </row>
    <row r="45" spans="1:29" x14ac:dyDescent="0.25">
      <c r="A45" s="7" t="s">
        <v>72</v>
      </c>
      <c r="B45" s="7" t="s">
        <v>72</v>
      </c>
      <c r="C45" s="1">
        <v>65364.2</v>
      </c>
      <c r="D45" s="7">
        <v>623723794.23000002</v>
      </c>
      <c r="E45" s="31">
        <v>-22919659.418257359</v>
      </c>
      <c r="F45" s="7">
        <f t="shared" si="1"/>
        <v>600804134.81174266</v>
      </c>
      <c r="G45" s="7">
        <v>219516894.5978643</v>
      </c>
      <c r="H45" s="7">
        <v>19094101.600000001</v>
      </c>
      <c r="I45" s="7">
        <f t="shared" si="2"/>
        <v>362193138.61387837</v>
      </c>
      <c r="J45" s="7">
        <v>0</v>
      </c>
      <c r="K45" s="14">
        <f t="shared" si="3"/>
        <v>9191.6390747801197</v>
      </c>
      <c r="L45" s="1">
        <v>64700.76</v>
      </c>
      <c r="M45" s="7">
        <v>668429282.95000005</v>
      </c>
      <c r="N45" s="31">
        <v>-20329692.337643933</v>
      </c>
      <c r="O45" s="7">
        <f t="shared" si="4"/>
        <v>648099591</v>
      </c>
      <c r="P45" s="7">
        <v>230780198.22</v>
      </c>
      <c r="Q45" s="7">
        <v>19094101.600000001</v>
      </c>
      <c r="R45" s="7">
        <f t="shared" si="5"/>
        <v>398225291.17999995</v>
      </c>
      <c r="S45" s="7">
        <v>0</v>
      </c>
      <c r="T45" s="14">
        <f t="shared" si="6"/>
        <v>10016.877560634526</v>
      </c>
      <c r="U45" s="1">
        <f t="shared" si="8"/>
        <v>-663.43999999999505</v>
      </c>
      <c r="V45" s="7">
        <f t="shared" si="8"/>
        <v>44705488.720000029</v>
      </c>
      <c r="W45" s="7">
        <f t="shared" si="8"/>
        <v>2589967.0806134269</v>
      </c>
      <c r="X45" s="7">
        <f t="shared" si="7"/>
        <v>47295456.188257337</v>
      </c>
      <c r="Y45" s="7">
        <f t="shared" si="7"/>
        <v>11263303.622135699</v>
      </c>
      <c r="Z45" s="7">
        <f t="shared" si="7"/>
        <v>0</v>
      </c>
      <c r="AA45" s="7">
        <f t="shared" si="7"/>
        <v>36032152.566121578</v>
      </c>
      <c r="AB45" s="7">
        <f t="shared" si="7"/>
        <v>0</v>
      </c>
      <c r="AC45" s="14">
        <f t="shared" si="7"/>
        <v>825.23848585440646</v>
      </c>
    </row>
    <row r="46" spans="1:29" x14ac:dyDescent="0.25">
      <c r="A46" s="7" t="s">
        <v>73</v>
      </c>
      <c r="B46" s="7" t="s">
        <v>73</v>
      </c>
      <c r="C46" s="1">
        <v>6913.2</v>
      </c>
      <c r="D46" s="7">
        <v>71372618.310000002</v>
      </c>
      <c r="E46" s="31">
        <v>-2622693.1192739774</v>
      </c>
      <c r="F46" s="7">
        <f t="shared" si="1"/>
        <v>68749925.190726027</v>
      </c>
      <c r="G46" s="7">
        <v>39307214.164731979</v>
      </c>
      <c r="H46" s="7">
        <v>2350865.34</v>
      </c>
      <c r="I46" s="7">
        <f t="shared" si="2"/>
        <v>27091845.685994048</v>
      </c>
      <c r="J46" s="7">
        <v>0</v>
      </c>
      <c r="K46" s="14">
        <f t="shared" si="3"/>
        <v>9944.7325682355531</v>
      </c>
      <c r="L46" s="1">
        <v>6866.2</v>
      </c>
      <c r="M46" s="7">
        <v>76762063.159999996</v>
      </c>
      <c r="N46" s="31">
        <v>-2334651.0499336156</v>
      </c>
      <c r="O46" s="7">
        <f t="shared" si="4"/>
        <v>74427412</v>
      </c>
      <c r="P46" s="7">
        <v>42724197.829999998</v>
      </c>
      <c r="Q46" s="7">
        <v>2350865.34</v>
      </c>
      <c r="R46" s="7">
        <f t="shared" si="5"/>
        <v>29352348.830000002</v>
      </c>
      <c r="S46" s="7">
        <v>0</v>
      </c>
      <c r="T46" s="14">
        <f t="shared" si="6"/>
        <v>10839.680172438904</v>
      </c>
      <c r="U46" s="1">
        <f t="shared" si="8"/>
        <v>-47</v>
      </c>
      <c r="V46" s="7">
        <f t="shared" si="8"/>
        <v>5389444.849999994</v>
      </c>
      <c r="W46" s="7">
        <f t="shared" si="8"/>
        <v>288042.06934036175</v>
      </c>
      <c r="X46" s="7">
        <f t="shared" si="7"/>
        <v>5677486.8092739731</v>
      </c>
      <c r="Y46" s="7">
        <f t="shared" si="7"/>
        <v>3416983.6652680188</v>
      </c>
      <c r="Z46" s="7">
        <f t="shared" si="7"/>
        <v>0</v>
      </c>
      <c r="AA46" s="7">
        <f t="shared" si="7"/>
        <v>2260503.1440059543</v>
      </c>
      <c r="AB46" s="7">
        <f t="shared" si="7"/>
        <v>0</v>
      </c>
      <c r="AC46" s="14">
        <f t="shared" si="7"/>
        <v>894.94760420335115</v>
      </c>
    </row>
    <row r="47" spans="1:29" x14ac:dyDescent="0.25">
      <c r="A47" s="7" t="s">
        <v>74</v>
      </c>
      <c r="B47" s="7" t="s">
        <v>75</v>
      </c>
      <c r="C47" s="1">
        <v>2340.1999999999998</v>
      </c>
      <c r="D47" s="7">
        <v>22803775.030000001</v>
      </c>
      <c r="E47" s="31">
        <v>-837958.66371169896</v>
      </c>
      <c r="F47" s="7">
        <f t="shared" si="1"/>
        <v>21965816.366288301</v>
      </c>
      <c r="G47" s="7">
        <v>7440812.2769323168</v>
      </c>
      <c r="H47" s="7">
        <v>1235153.22</v>
      </c>
      <c r="I47" s="7">
        <f t="shared" si="2"/>
        <v>13289850.869355982</v>
      </c>
      <c r="J47" s="7">
        <v>0</v>
      </c>
      <c r="K47" s="14">
        <f t="shared" si="3"/>
        <v>9386.298763476756</v>
      </c>
      <c r="L47" s="1">
        <v>2428.5</v>
      </c>
      <c r="M47" s="7">
        <v>25589805.289999999</v>
      </c>
      <c r="N47" s="31">
        <v>-778291.55872698</v>
      </c>
      <c r="O47" s="7">
        <f t="shared" si="4"/>
        <v>24811514</v>
      </c>
      <c r="P47" s="7">
        <v>8138844.29</v>
      </c>
      <c r="Q47" s="7">
        <v>1235153.22</v>
      </c>
      <c r="R47" s="7">
        <f t="shared" si="5"/>
        <v>15437516.49</v>
      </c>
      <c r="S47" s="7">
        <v>0</v>
      </c>
      <c r="T47" s="14">
        <f t="shared" si="6"/>
        <v>10216.806259007617</v>
      </c>
      <c r="U47" s="1">
        <f t="shared" si="8"/>
        <v>88.300000000000182</v>
      </c>
      <c r="V47" s="7">
        <f t="shared" si="8"/>
        <v>2786030.2599999979</v>
      </c>
      <c r="W47" s="7">
        <f t="shared" si="8"/>
        <v>59667.104984718957</v>
      </c>
      <c r="X47" s="7">
        <f t="shared" si="7"/>
        <v>2845697.6337116994</v>
      </c>
      <c r="Y47" s="7">
        <f t="shared" si="7"/>
        <v>698032.01306768321</v>
      </c>
      <c r="Z47" s="7">
        <f t="shared" si="7"/>
        <v>0</v>
      </c>
      <c r="AA47" s="7">
        <f t="shared" si="7"/>
        <v>2147665.6206440181</v>
      </c>
      <c r="AB47" s="7">
        <f t="shared" si="7"/>
        <v>0</v>
      </c>
      <c r="AC47" s="14">
        <f t="shared" si="7"/>
        <v>830.50749553086098</v>
      </c>
    </row>
    <row r="48" spans="1:29" x14ac:dyDescent="0.25">
      <c r="A48" s="7" t="s">
        <v>74</v>
      </c>
      <c r="B48" s="7" t="s">
        <v>76</v>
      </c>
      <c r="C48" s="1">
        <v>267.5</v>
      </c>
      <c r="D48" s="7">
        <v>3869015.65</v>
      </c>
      <c r="E48" s="31">
        <v>-142172.7402453527</v>
      </c>
      <c r="F48" s="7">
        <f t="shared" si="1"/>
        <v>3726842.9097546474</v>
      </c>
      <c r="G48" s="7">
        <v>1112948.6227244223</v>
      </c>
      <c r="H48" s="7">
        <v>167736.07999999999</v>
      </c>
      <c r="I48" s="7">
        <f t="shared" si="2"/>
        <v>2446158.2070302251</v>
      </c>
      <c r="J48" s="7">
        <v>0</v>
      </c>
      <c r="K48" s="14">
        <f t="shared" si="3"/>
        <v>13932.123027120177</v>
      </c>
      <c r="L48" s="1">
        <v>271.5</v>
      </c>
      <c r="M48" s="7">
        <v>4210839.2699999996</v>
      </c>
      <c r="N48" s="31">
        <v>-128068.9955182179</v>
      </c>
      <c r="O48" s="7">
        <f t="shared" si="4"/>
        <v>4082770</v>
      </c>
      <c r="P48" s="7">
        <v>1291872.3799999999</v>
      </c>
      <c r="Q48" s="7">
        <v>167736.07999999999</v>
      </c>
      <c r="R48" s="7">
        <f t="shared" si="5"/>
        <v>2623161.54</v>
      </c>
      <c r="S48" s="7">
        <v>0</v>
      </c>
      <c r="T48" s="14">
        <f t="shared" si="6"/>
        <v>15037.826887661142</v>
      </c>
      <c r="U48" s="1">
        <f t="shared" si="8"/>
        <v>4</v>
      </c>
      <c r="V48" s="7">
        <f t="shared" si="8"/>
        <v>341823.61999999965</v>
      </c>
      <c r="W48" s="7">
        <f t="shared" si="8"/>
        <v>14103.744727134806</v>
      </c>
      <c r="X48" s="7">
        <f t="shared" si="7"/>
        <v>355927.09024535259</v>
      </c>
      <c r="Y48" s="7">
        <f t="shared" si="7"/>
        <v>178923.75727557763</v>
      </c>
      <c r="Z48" s="7">
        <f t="shared" si="7"/>
        <v>0</v>
      </c>
      <c r="AA48" s="7">
        <f t="shared" si="7"/>
        <v>177003.33296977496</v>
      </c>
      <c r="AB48" s="7">
        <f t="shared" si="7"/>
        <v>0</v>
      </c>
      <c r="AC48" s="14">
        <f t="shared" si="7"/>
        <v>1105.7038605409653</v>
      </c>
    </row>
    <row r="49" spans="1:29" x14ac:dyDescent="0.25">
      <c r="A49" s="7" t="s">
        <v>74</v>
      </c>
      <c r="B49" s="7" t="s">
        <v>77</v>
      </c>
      <c r="C49" s="1">
        <v>309.5</v>
      </c>
      <c r="D49" s="7">
        <v>4288096.72</v>
      </c>
      <c r="E49" s="31">
        <v>-157572.49808992344</v>
      </c>
      <c r="F49" s="7">
        <f t="shared" si="1"/>
        <v>4130524.2219100762</v>
      </c>
      <c r="G49" s="7">
        <v>1199019.7790663589</v>
      </c>
      <c r="H49" s="7">
        <v>123015.67</v>
      </c>
      <c r="I49" s="7">
        <f t="shared" si="2"/>
        <v>2808488.7728437176</v>
      </c>
      <c r="J49" s="7">
        <v>0</v>
      </c>
      <c r="K49" s="14">
        <f t="shared" si="3"/>
        <v>13345.797162875851</v>
      </c>
      <c r="L49" s="1">
        <v>307.8</v>
      </c>
      <c r="M49" s="7">
        <v>4623573.3899999997</v>
      </c>
      <c r="N49" s="31">
        <v>-140621.9429890663</v>
      </c>
      <c r="O49" s="7">
        <f t="shared" si="4"/>
        <v>4482951</v>
      </c>
      <c r="P49" s="7">
        <v>1268035.9099999999</v>
      </c>
      <c r="Q49" s="7">
        <v>123015.67</v>
      </c>
      <c r="R49" s="7">
        <f t="shared" si="5"/>
        <v>3091899.42</v>
      </c>
      <c r="S49" s="7">
        <v>0</v>
      </c>
      <c r="T49" s="14">
        <f t="shared" si="6"/>
        <v>14564.493177387914</v>
      </c>
      <c r="U49" s="1">
        <f t="shared" si="8"/>
        <v>-1.6999999999999886</v>
      </c>
      <c r="V49" s="7">
        <f t="shared" si="8"/>
        <v>335476.66999999993</v>
      </c>
      <c r="W49" s="7">
        <f t="shared" si="8"/>
        <v>16950.555100857135</v>
      </c>
      <c r="X49" s="7">
        <f t="shared" si="7"/>
        <v>352426.77808992378</v>
      </c>
      <c r="Y49" s="7">
        <f t="shared" si="7"/>
        <v>69016.13093364099</v>
      </c>
      <c r="Z49" s="7">
        <f t="shared" si="7"/>
        <v>0</v>
      </c>
      <c r="AA49" s="7">
        <f t="shared" si="7"/>
        <v>283410.64715628233</v>
      </c>
      <c r="AB49" s="7">
        <f t="shared" si="7"/>
        <v>0</v>
      </c>
      <c r="AC49" s="14">
        <f t="shared" si="7"/>
        <v>1218.6960145120629</v>
      </c>
    </row>
    <row r="50" spans="1:29" x14ac:dyDescent="0.25">
      <c r="A50" s="7" t="s">
        <v>74</v>
      </c>
      <c r="B50" s="7" t="s">
        <v>74</v>
      </c>
      <c r="C50" s="1">
        <v>263</v>
      </c>
      <c r="D50" s="7">
        <v>3780229.83</v>
      </c>
      <c r="E50" s="31">
        <v>-138910.17310522479</v>
      </c>
      <c r="F50" s="7">
        <f t="shared" si="1"/>
        <v>3641319.6568947751</v>
      </c>
      <c r="G50" s="7">
        <v>624382.60871131613</v>
      </c>
      <c r="H50" s="7">
        <v>98990.73</v>
      </c>
      <c r="I50" s="7">
        <f t="shared" si="2"/>
        <v>2917946.3181834589</v>
      </c>
      <c r="J50" s="7">
        <v>0</v>
      </c>
      <c r="K50" s="14">
        <f t="shared" si="3"/>
        <v>13845.321889333745</v>
      </c>
      <c r="L50" s="1">
        <v>268</v>
      </c>
      <c r="M50" s="7">
        <v>4121469.66</v>
      </c>
      <c r="N50" s="31">
        <v>-125350.89695195398</v>
      </c>
      <c r="O50" s="7">
        <f t="shared" si="4"/>
        <v>3996119</v>
      </c>
      <c r="P50" s="7">
        <v>738314.42</v>
      </c>
      <c r="Q50" s="7">
        <v>98990.73</v>
      </c>
      <c r="R50" s="7">
        <f t="shared" si="5"/>
        <v>3158813.85</v>
      </c>
      <c r="S50" s="7">
        <v>0</v>
      </c>
      <c r="T50" s="14">
        <f t="shared" si="6"/>
        <v>14910.891791044776</v>
      </c>
      <c r="U50" s="1">
        <f t="shared" si="8"/>
        <v>5</v>
      </c>
      <c r="V50" s="7">
        <f t="shared" si="8"/>
        <v>341239.83000000007</v>
      </c>
      <c r="W50" s="7">
        <f t="shared" si="8"/>
        <v>13559.27615327081</v>
      </c>
      <c r="X50" s="7">
        <f t="shared" si="7"/>
        <v>354799.34310522489</v>
      </c>
      <c r="Y50" s="7">
        <f t="shared" si="7"/>
        <v>113931.81128868391</v>
      </c>
      <c r="Z50" s="7">
        <f t="shared" si="7"/>
        <v>0</v>
      </c>
      <c r="AA50" s="7">
        <f t="shared" si="7"/>
        <v>240867.53181654122</v>
      </c>
      <c r="AB50" s="7">
        <f t="shared" si="7"/>
        <v>0</v>
      </c>
      <c r="AC50" s="14">
        <f t="shared" si="7"/>
        <v>1065.569901711031</v>
      </c>
    </row>
    <row r="51" spans="1:29" x14ac:dyDescent="0.25">
      <c r="A51" s="7" t="s">
        <v>74</v>
      </c>
      <c r="B51" s="7" t="s">
        <v>78</v>
      </c>
      <c r="C51" s="1">
        <v>83</v>
      </c>
      <c r="D51" s="7">
        <v>1730491.42</v>
      </c>
      <c r="E51" s="31">
        <v>-63589.483581559442</v>
      </c>
      <c r="F51" s="7">
        <f t="shared" si="1"/>
        <v>1666901.9364184404</v>
      </c>
      <c r="G51" s="7">
        <v>507162.11927562446</v>
      </c>
      <c r="H51" s="7">
        <v>60154.13</v>
      </c>
      <c r="I51" s="7">
        <f t="shared" si="2"/>
        <v>1099585.6871428161</v>
      </c>
      <c r="J51" s="7">
        <v>0</v>
      </c>
      <c r="K51" s="14">
        <f t="shared" si="3"/>
        <v>20083.155860463139</v>
      </c>
      <c r="L51" s="1">
        <v>90</v>
      </c>
      <c r="M51" s="7">
        <v>2008123.18</v>
      </c>
      <c r="N51" s="31">
        <v>-61075.311131372036</v>
      </c>
      <c r="O51" s="7">
        <f t="shared" si="4"/>
        <v>1947048</v>
      </c>
      <c r="P51" s="7">
        <v>581022.71999999997</v>
      </c>
      <c r="Q51" s="7">
        <v>60154.13</v>
      </c>
      <c r="R51" s="7">
        <f t="shared" si="5"/>
        <v>1305871.1500000001</v>
      </c>
      <c r="S51" s="7">
        <v>0</v>
      </c>
      <c r="T51" s="14">
        <f t="shared" si="6"/>
        <v>21633.866666666665</v>
      </c>
      <c r="U51" s="1">
        <f t="shared" si="8"/>
        <v>7</v>
      </c>
      <c r="V51" s="7">
        <f t="shared" si="8"/>
        <v>277631.76</v>
      </c>
      <c r="W51" s="7">
        <f t="shared" si="8"/>
        <v>2514.172450187405</v>
      </c>
      <c r="X51" s="7">
        <f t="shared" si="7"/>
        <v>280146.06358155957</v>
      </c>
      <c r="Y51" s="7">
        <f t="shared" si="7"/>
        <v>73860.600724375516</v>
      </c>
      <c r="Z51" s="7">
        <f t="shared" si="7"/>
        <v>0</v>
      </c>
      <c r="AA51" s="7">
        <f t="shared" si="7"/>
        <v>206285.462857184</v>
      </c>
      <c r="AB51" s="7">
        <f t="shared" si="7"/>
        <v>0</v>
      </c>
      <c r="AC51" s="14">
        <f t="shared" si="7"/>
        <v>1550.7108062035259</v>
      </c>
    </row>
    <row r="52" spans="1:29" x14ac:dyDescent="0.25">
      <c r="A52" s="7" t="s">
        <v>79</v>
      </c>
      <c r="B52" s="7" t="s">
        <v>80</v>
      </c>
      <c r="C52" s="1">
        <v>444.4</v>
      </c>
      <c r="D52" s="7">
        <v>5198338.68</v>
      </c>
      <c r="E52" s="31">
        <v>-191020.69407731903</v>
      </c>
      <c r="F52" s="7">
        <f t="shared" si="1"/>
        <v>5007317.9859226802</v>
      </c>
      <c r="G52" s="7">
        <v>1443311.3931541287</v>
      </c>
      <c r="H52" s="7">
        <v>149575.62</v>
      </c>
      <c r="I52" s="7">
        <f t="shared" si="2"/>
        <v>3414430.9727685517</v>
      </c>
      <c r="J52" s="7">
        <v>0</v>
      </c>
      <c r="K52" s="14">
        <f t="shared" si="3"/>
        <v>11267.592227548786</v>
      </c>
      <c r="L52" s="1">
        <v>448.7</v>
      </c>
      <c r="M52" s="7">
        <v>5653181.6799999997</v>
      </c>
      <c r="N52" s="31">
        <v>-171936.57910376418</v>
      </c>
      <c r="O52" s="7">
        <f t="shared" si="4"/>
        <v>5481245</v>
      </c>
      <c r="P52" s="7">
        <v>1487905.69</v>
      </c>
      <c r="Q52" s="7">
        <v>149575.62</v>
      </c>
      <c r="R52" s="7">
        <f t="shared" si="5"/>
        <v>3843763.69</v>
      </c>
      <c r="S52" s="7">
        <v>0</v>
      </c>
      <c r="T52" s="14">
        <f t="shared" si="6"/>
        <v>12215.834633385335</v>
      </c>
      <c r="U52" s="1">
        <f t="shared" si="8"/>
        <v>4.3000000000000114</v>
      </c>
      <c r="V52" s="7">
        <f t="shared" si="8"/>
        <v>454843</v>
      </c>
      <c r="W52" s="7">
        <f t="shared" si="8"/>
        <v>19084.114973554853</v>
      </c>
      <c r="X52" s="7">
        <f t="shared" si="7"/>
        <v>473927.01407731976</v>
      </c>
      <c r="Y52" s="7">
        <f t="shared" si="7"/>
        <v>44594.296845871257</v>
      </c>
      <c r="Z52" s="7">
        <f t="shared" si="7"/>
        <v>0</v>
      </c>
      <c r="AA52" s="7">
        <f t="shared" si="7"/>
        <v>429332.71723144827</v>
      </c>
      <c r="AB52" s="7">
        <f t="shared" si="7"/>
        <v>0</v>
      </c>
      <c r="AC52" s="14">
        <f t="shared" si="7"/>
        <v>948.24240583654864</v>
      </c>
    </row>
    <row r="53" spans="1:29" x14ac:dyDescent="0.25">
      <c r="A53" s="7" t="s">
        <v>79</v>
      </c>
      <c r="B53" s="7" t="s">
        <v>81</v>
      </c>
      <c r="C53" s="1">
        <v>13087.5</v>
      </c>
      <c r="D53" s="7">
        <v>130705533.2</v>
      </c>
      <c r="E53" s="31">
        <v>-4802969.4116832856</v>
      </c>
      <c r="F53" s="7">
        <f t="shared" si="1"/>
        <v>125902563.78831671</v>
      </c>
      <c r="G53" s="7">
        <v>12639612.789513292</v>
      </c>
      <c r="H53" s="7">
        <v>1257321.28</v>
      </c>
      <c r="I53" s="7">
        <f t="shared" si="2"/>
        <v>112005629.71880342</v>
      </c>
      <c r="J53" s="7">
        <v>0</v>
      </c>
      <c r="K53" s="14">
        <f t="shared" si="3"/>
        <v>9620.062180578163</v>
      </c>
      <c r="L53" s="1">
        <v>13143.1</v>
      </c>
      <c r="M53" s="7">
        <v>142117719.19</v>
      </c>
      <c r="N53" s="31">
        <v>-4322386.1978477892</v>
      </c>
      <c r="O53" s="7">
        <f t="shared" si="4"/>
        <v>137795333</v>
      </c>
      <c r="P53" s="7">
        <v>13849246.4</v>
      </c>
      <c r="Q53" s="7">
        <v>1257321.28</v>
      </c>
      <c r="R53" s="7">
        <f t="shared" si="5"/>
        <v>122688765.31999999</v>
      </c>
      <c r="S53" s="7">
        <v>0</v>
      </c>
      <c r="T53" s="14">
        <f t="shared" si="6"/>
        <v>10484.233780462751</v>
      </c>
      <c r="U53" s="1">
        <f t="shared" si="8"/>
        <v>55.600000000000364</v>
      </c>
      <c r="V53" s="7">
        <f t="shared" si="8"/>
        <v>11412185.989999995</v>
      </c>
      <c r="W53" s="7">
        <f t="shared" si="8"/>
        <v>480583.21383549646</v>
      </c>
      <c r="X53" s="7">
        <f t="shared" si="7"/>
        <v>11892769.211683288</v>
      </c>
      <c r="Y53" s="7">
        <f t="shared" si="7"/>
        <v>1209633.6104867086</v>
      </c>
      <c r="Z53" s="7">
        <f t="shared" si="7"/>
        <v>0</v>
      </c>
      <c r="AA53" s="7">
        <f t="shared" si="7"/>
        <v>10683135.601196572</v>
      </c>
      <c r="AB53" s="7">
        <f t="shared" si="7"/>
        <v>0</v>
      </c>
      <c r="AC53" s="14">
        <f t="shared" si="7"/>
        <v>864.17159988458843</v>
      </c>
    </row>
    <row r="54" spans="1:29" x14ac:dyDescent="0.25">
      <c r="A54" s="7" t="s">
        <v>79</v>
      </c>
      <c r="B54" s="7" t="s">
        <v>82</v>
      </c>
      <c r="C54" s="1">
        <v>9273.6</v>
      </c>
      <c r="D54" s="7">
        <v>87065005.340000004</v>
      </c>
      <c r="E54" s="31">
        <v>-3199333.2434993037</v>
      </c>
      <c r="F54" s="7">
        <f t="shared" si="1"/>
        <v>83865672.096500695</v>
      </c>
      <c r="G54" s="7">
        <v>15269561.176607171</v>
      </c>
      <c r="H54" s="7">
        <v>1386760.9</v>
      </c>
      <c r="I54" s="7">
        <f t="shared" si="2"/>
        <v>67209350.019893512</v>
      </c>
      <c r="J54" s="7">
        <v>0</v>
      </c>
      <c r="K54" s="14">
        <f t="shared" si="3"/>
        <v>9043.4860352506785</v>
      </c>
      <c r="L54" s="1">
        <v>9480.6</v>
      </c>
      <c r="M54" s="7">
        <v>96380722.280000001</v>
      </c>
      <c r="N54" s="31">
        <v>-2931335.4175401535</v>
      </c>
      <c r="O54" s="7">
        <f t="shared" si="4"/>
        <v>93449387</v>
      </c>
      <c r="P54" s="7">
        <v>17542645.539999999</v>
      </c>
      <c r="Q54" s="7">
        <v>1386760.9</v>
      </c>
      <c r="R54" s="7">
        <f t="shared" si="5"/>
        <v>74519980.560000002</v>
      </c>
      <c r="S54" s="7">
        <v>0</v>
      </c>
      <c r="T54" s="14">
        <f t="shared" si="6"/>
        <v>9856.9064194249313</v>
      </c>
      <c r="U54" s="1">
        <f t="shared" si="8"/>
        <v>207</v>
      </c>
      <c r="V54" s="7">
        <f t="shared" si="8"/>
        <v>9315716.9399999976</v>
      </c>
      <c r="W54" s="7">
        <f t="shared" si="8"/>
        <v>267997.82595915021</v>
      </c>
      <c r="X54" s="7">
        <f t="shared" si="7"/>
        <v>9583714.9034993052</v>
      </c>
      <c r="Y54" s="7">
        <f t="shared" si="7"/>
        <v>2273084.363392828</v>
      </c>
      <c r="Z54" s="7">
        <f t="shared" si="7"/>
        <v>0</v>
      </c>
      <c r="AA54" s="7">
        <f t="shared" si="7"/>
        <v>7310630.5401064903</v>
      </c>
      <c r="AB54" s="7">
        <f t="shared" si="7"/>
        <v>0</v>
      </c>
      <c r="AC54" s="14">
        <f t="shared" si="7"/>
        <v>813.42038417425283</v>
      </c>
    </row>
    <row r="55" spans="1:29" x14ac:dyDescent="0.25">
      <c r="A55" s="7" t="s">
        <v>79</v>
      </c>
      <c r="B55" s="7" t="s">
        <v>83</v>
      </c>
      <c r="C55" s="1">
        <v>8157.8</v>
      </c>
      <c r="D55" s="7">
        <v>77286743.219999999</v>
      </c>
      <c r="E55" s="31">
        <v>-2840016.444034372</v>
      </c>
      <c r="F55" s="7">
        <f t="shared" si="1"/>
        <v>74446726.775965631</v>
      </c>
      <c r="G55" s="7">
        <v>4382722.9233480636</v>
      </c>
      <c r="H55" s="7">
        <v>414926.63</v>
      </c>
      <c r="I55" s="7">
        <f t="shared" si="2"/>
        <v>69649077.222617567</v>
      </c>
      <c r="J55" s="7">
        <v>0</v>
      </c>
      <c r="K55" s="14">
        <f t="shared" si="3"/>
        <v>9125.8337757686659</v>
      </c>
      <c r="L55" s="1">
        <v>8171</v>
      </c>
      <c r="M55" s="7">
        <v>83817264.859999999</v>
      </c>
      <c r="N55" s="31">
        <v>-2549228.8423786415</v>
      </c>
      <c r="O55" s="7">
        <f t="shared" si="4"/>
        <v>81268036</v>
      </c>
      <c r="P55" s="7">
        <v>4987508.28</v>
      </c>
      <c r="Q55" s="7">
        <v>414926.63</v>
      </c>
      <c r="R55" s="7">
        <f t="shared" si="5"/>
        <v>75865601.090000004</v>
      </c>
      <c r="S55" s="7">
        <v>0</v>
      </c>
      <c r="T55" s="14">
        <f t="shared" si="6"/>
        <v>9945.9106596499823</v>
      </c>
      <c r="U55" s="1">
        <f t="shared" si="8"/>
        <v>13.199999999999818</v>
      </c>
      <c r="V55" s="7">
        <f t="shared" si="8"/>
        <v>6530521.6400000006</v>
      </c>
      <c r="W55" s="7">
        <f t="shared" si="8"/>
        <v>290787.60165573051</v>
      </c>
      <c r="X55" s="7">
        <f t="shared" si="7"/>
        <v>6821309.224034369</v>
      </c>
      <c r="Y55" s="7">
        <f t="shared" si="7"/>
        <v>604785.35665193666</v>
      </c>
      <c r="Z55" s="7">
        <f t="shared" si="7"/>
        <v>0</v>
      </c>
      <c r="AA55" s="7">
        <f t="shared" si="7"/>
        <v>6216523.867382437</v>
      </c>
      <c r="AB55" s="7">
        <f t="shared" si="7"/>
        <v>0</v>
      </c>
      <c r="AC55" s="14">
        <f t="shared" si="7"/>
        <v>820.07688388131646</v>
      </c>
    </row>
    <row r="56" spans="1:29" x14ac:dyDescent="0.25">
      <c r="A56" s="7" t="s">
        <v>79</v>
      </c>
      <c r="B56" s="7" t="s">
        <v>84</v>
      </c>
      <c r="C56" s="1">
        <v>28238.9</v>
      </c>
      <c r="D56" s="7">
        <v>275598670.19</v>
      </c>
      <c r="E56" s="31">
        <v>-10127283.447118519</v>
      </c>
      <c r="F56" s="7">
        <f t="shared" si="1"/>
        <v>265471386.74288148</v>
      </c>
      <c r="G56" s="7">
        <v>71789008.30352886</v>
      </c>
      <c r="H56" s="7">
        <v>7343327.5099999998</v>
      </c>
      <c r="I56" s="7">
        <f t="shared" si="2"/>
        <v>186339050.92935264</v>
      </c>
      <c r="J56" s="7">
        <v>0</v>
      </c>
      <c r="K56" s="14">
        <f t="shared" si="3"/>
        <v>9400.9110391297636</v>
      </c>
      <c r="L56" s="1">
        <v>27288.1</v>
      </c>
      <c r="M56" s="7">
        <v>288546662.74000001</v>
      </c>
      <c r="N56" s="31">
        <v>-8775894.5159751475</v>
      </c>
      <c r="O56" s="7">
        <f t="shared" si="4"/>
        <v>279770768</v>
      </c>
      <c r="P56" s="7">
        <v>77917635.370000005</v>
      </c>
      <c r="Q56" s="7">
        <v>7343327.5099999998</v>
      </c>
      <c r="R56" s="7">
        <f t="shared" si="5"/>
        <v>194509805.12</v>
      </c>
      <c r="S56" s="7">
        <v>0</v>
      </c>
      <c r="T56" s="14">
        <f t="shared" si="6"/>
        <v>10252.482510691474</v>
      </c>
      <c r="U56" s="1">
        <f t="shared" si="8"/>
        <v>-950.80000000000291</v>
      </c>
      <c r="V56" s="7">
        <f t="shared" si="8"/>
        <v>12947992.550000012</v>
      </c>
      <c r="W56" s="7">
        <f t="shared" si="8"/>
        <v>1351388.9311433714</v>
      </c>
      <c r="X56" s="7">
        <f t="shared" si="7"/>
        <v>14299381.257118523</v>
      </c>
      <c r="Y56" s="7">
        <f t="shared" si="7"/>
        <v>6128627.0664711446</v>
      </c>
      <c r="Z56" s="7">
        <f t="shared" si="7"/>
        <v>0</v>
      </c>
      <c r="AA56" s="7">
        <f t="shared" si="7"/>
        <v>8170754.1906473637</v>
      </c>
      <c r="AB56" s="7">
        <f t="shared" si="7"/>
        <v>0</v>
      </c>
      <c r="AC56" s="14">
        <f t="shared" si="7"/>
        <v>851.5714715617105</v>
      </c>
    </row>
    <row r="57" spans="1:29" x14ac:dyDescent="0.25">
      <c r="A57" s="7" t="s">
        <v>79</v>
      </c>
      <c r="B57" s="7" t="s">
        <v>85</v>
      </c>
      <c r="C57" s="1">
        <v>3621.1</v>
      </c>
      <c r="D57" s="7">
        <v>33997204.299999997</v>
      </c>
      <c r="E57" s="31">
        <v>-1249277.887002625</v>
      </c>
      <c r="F57" s="7">
        <f t="shared" si="1"/>
        <v>32747926.412997372</v>
      </c>
      <c r="G57" s="7">
        <v>12514380.794087863</v>
      </c>
      <c r="H57" s="7">
        <v>1346548.81</v>
      </c>
      <c r="I57" s="7">
        <f t="shared" si="2"/>
        <v>18886996.808909509</v>
      </c>
      <c r="J57" s="7">
        <v>0</v>
      </c>
      <c r="K57" s="14">
        <f t="shared" si="3"/>
        <v>9043.6404443393931</v>
      </c>
      <c r="L57" s="1">
        <v>3558.1</v>
      </c>
      <c r="M57" s="7">
        <v>36172605.289999999</v>
      </c>
      <c r="N57" s="31">
        <v>-1100158.1698384976</v>
      </c>
      <c r="O57" s="7">
        <f t="shared" si="4"/>
        <v>35072447</v>
      </c>
      <c r="P57" s="7">
        <v>13063202.43</v>
      </c>
      <c r="Q57" s="7">
        <v>1346548.81</v>
      </c>
      <c r="R57" s="7">
        <f t="shared" si="5"/>
        <v>20662695.760000002</v>
      </c>
      <c r="S57" s="7">
        <v>0</v>
      </c>
      <c r="T57" s="14">
        <f t="shared" si="6"/>
        <v>9857.0717517776338</v>
      </c>
      <c r="U57" s="1">
        <f t="shared" si="8"/>
        <v>-63</v>
      </c>
      <c r="V57" s="7">
        <f t="shared" si="8"/>
        <v>2175400.9900000021</v>
      </c>
      <c r="W57" s="7">
        <f t="shared" si="8"/>
        <v>149119.71716412739</v>
      </c>
      <c r="X57" s="7">
        <f t="shared" si="7"/>
        <v>2324520.5870026276</v>
      </c>
      <c r="Y57" s="7">
        <f t="shared" si="7"/>
        <v>548821.63591213711</v>
      </c>
      <c r="Z57" s="7">
        <f t="shared" si="7"/>
        <v>0</v>
      </c>
      <c r="AA57" s="7">
        <f t="shared" si="7"/>
        <v>1775698.9510904923</v>
      </c>
      <c r="AB57" s="7">
        <f t="shared" si="7"/>
        <v>0</v>
      </c>
      <c r="AC57" s="14">
        <f t="shared" si="7"/>
        <v>813.43130743824076</v>
      </c>
    </row>
    <row r="58" spans="1:29" x14ac:dyDescent="0.25">
      <c r="A58" s="7" t="s">
        <v>79</v>
      </c>
      <c r="B58" s="7" t="s">
        <v>86</v>
      </c>
      <c r="C58" s="1">
        <v>1368.6</v>
      </c>
      <c r="D58" s="7">
        <v>13749223.98</v>
      </c>
      <c r="E58" s="31">
        <v>-505235.70497413591</v>
      </c>
      <c r="F58" s="7">
        <f t="shared" si="1"/>
        <v>13243988.275025865</v>
      </c>
      <c r="G58" s="7">
        <v>3667223.8441116097</v>
      </c>
      <c r="H58" s="7">
        <v>387726.44</v>
      </c>
      <c r="I58" s="7">
        <f t="shared" si="2"/>
        <v>9189037.9909142554</v>
      </c>
      <c r="J58" s="7">
        <v>0</v>
      </c>
      <c r="K58" s="14">
        <f t="shared" si="3"/>
        <v>9677.0336658087581</v>
      </c>
      <c r="L58" s="1">
        <v>1375</v>
      </c>
      <c r="M58" s="7">
        <v>14953914.939999999</v>
      </c>
      <c r="N58" s="31">
        <v>-454810.25102881016</v>
      </c>
      <c r="O58" s="7">
        <f t="shared" si="4"/>
        <v>14499105</v>
      </c>
      <c r="P58" s="7">
        <v>4063106.02</v>
      </c>
      <c r="Q58" s="7">
        <v>387726.44</v>
      </c>
      <c r="R58" s="7">
        <f t="shared" si="5"/>
        <v>10048272.540000001</v>
      </c>
      <c r="S58" s="7">
        <v>0</v>
      </c>
      <c r="T58" s="14">
        <f t="shared" si="6"/>
        <v>10544.803636363637</v>
      </c>
      <c r="U58" s="1">
        <f t="shared" si="8"/>
        <v>6.4000000000000909</v>
      </c>
      <c r="V58" s="7">
        <f t="shared" si="8"/>
        <v>1204690.959999999</v>
      </c>
      <c r="W58" s="7">
        <f t="shared" si="8"/>
        <v>50425.453945325746</v>
      </c>
      <c r="X58" s="7">
        <f t="shared" si="7"/>
        <v>1255116.7249741349</v>
      </c>
      <c r="Y58" s="7">
        <f t="shared" si="7"/>
        <v>395882.17588839028</v>
      </c>
      <c r="Z58" s="7">
        <f t="shared" si="7"/>
        <v>0</v>
      </c>
      <c r="AA58" s="7">
        <f t="shared" si="7"/>
        <v>859234.54908574559</v>
      </c>
      <c r="AB58" s="7">
        <f t="shared" si="7"/>
        <v>0</v>
      </c>
      <c r="AC58" s="14">
        <f t="shared" si="7"/>
        <v>867.76997055487846</v>
      </c>
    </row>
    <row r="59" spans="1:29" x14ac:dyDescent="0.25">
      <c r="A59" s="7" t="s">
        <v>79</v>
      </c>
      <c r="B59" s="7" t="s">
        <v>87</v>
      </c>
      <c r="C59" s="1">
        <v>25741.1</v>
      </c>
      <c r="D59" s="7">
        <v>241224422.52000001</v>
      </c>
      <c r="E59" s="31">
        <v>-8864150.5401435047</v>
      </c>
      <c r="F59" s="7">
        <f t="shared" si="1"/>
        <v>232360271.97985649</v>
      </c>
      <c r="G59" s="7">
        <v>59496030.733937882</v>
      </c>
      <c r="H59" s="7">
        <v>6072298.9800000004</v>
      </c>
      <c r="I59" s="7">
        <f t="shared" si="2"/>
        <v>166791942.26591861</v>
      </c>
      <c r="J59" s="7">
        <v>0</v>
      </c>
      <c r="K59" s="14">
        <f t="shared" si="3"/>
        <v>9026.8198320917327</v>
      </c>
      <c r="L59" s="1">
        <v>25851.9</v>
      </c>
      <c r="M59" s="7">
        <v>262328430.84999999</v>
      </c>
      <c r="N59" s="31">
        <v>-7978489.9115443528</v>
      </c>
      <c r="O59" s="7">
        <f t="shared" si="4"/>
        <v>254349941</v>
      </c>
      <c r="P59" s="7">
        <v>64121410.060000002</v>
      </c>
      <c r="Q59" s="7">
        <v>6072298.9800000004</v>
      </c>
      <c r="R59" s="7">
        <f t="shared" si="5"/>
        <v>184156231.96000001</v>
      </c>
      <c r="S59" s="7">
        <v>0</v>
      </c>
      <c r="T59" s="14">
        <f t="shared" si="6"/>
        <v>9838.7329751391571</v>
      </c>
      <c r="U59" s="1">
        <f t="shared" si="8"/>
        <v>110.80000000000291</v>
      </c>
      <c r="V59" s="7">
        <f t="shared" si="8"/>
        <v>21104008.329999983</v>
      </c>
      <c r="W59" s="7">
        <f t="shared" si="8"/>
        <v>885660.62859915197</v>
      </c>
      <c r="X59" s="7">
        <f t="shared" si="7"/>
        <v>21989669.020143509</v>
      </c>
      <c r="Y59" s="7">
        <f t="shared" si="7"/>
        <v>4625379.3260621205</v>
      </c>
      <c r="Z59" s="7">
        <f t="shared" si="7"/>
        <v>0</v>
      </c>
      <c r="AA59" s="7">
        <f t="shared" si="7"/>
        <v>17364289.694081396</v>
      </c>
      <c r="AB59" s="7">
        <f t="shared" si="7"/>
        <v>0</v>
      </c>
      <c r="AC59" s="14">
        <f t="shared" si="7"/>
        <v>811.91314304742446</v>
      </c>
    </row>
    <row r="60" spans="1:29" x14ac:dyDescent="0.25">
      <c r="A60" s="7" t="s">
        <v>79</v>
      </c>
      <c r="B60" s="7" t="s">
        <v>88</v>
      </c>
      <c r="C60" s="1">
        <v>1024.8</v>
      </c>
      <c r="D60" s="7">
        <v>10547333.800000001</v>
      </c>
      <c r="E60" s="31">
        <v>-387577.48333957477</v>
      </c>
      <c r="F60" s="7">
        <f t="shared" si="1"/>
        <v>10159756.316660427</v>
      </c>
      <c r="G60" s="7">
        <v>1261007.1210930347</v>
      </c>
      <c r="H60" s="7">
        <v>177955.46</v>
      </c>
      <c r="I60" s="7">
        <f t="shared" si="2"/>
        <v>8720793.7355673909</v>
      </c>
      <c r="J60" s="7">
        <v>0</v>
      </c>
      <c r="K60" s="14">
        <f t="shared" si="3"/>
        <v>9913.8918000199319</v>
      </c>
      <c r="L60" s="1">
        <v>1012.5</v>
      </c>
      <c r="M60" s="7">
        <v>11324064.93</v>
      </c>
      <c r="N60" s="31">
        <v>-344411.53598536155</v>
      </c>
      <c r="O60" s="7">
        <f t="shared" si="4"/>
        <v>10979653</v>
      </c>
      <c r="P60" s="7">
        <v>1373450</v>
      </c>
      <c r="Q60" s="7">
        <v>177955.46</v>
      </c>
      <c r="R60" s="7">
        <f t="shared" si="5"/>
        <v>9428247.5399999991</v>
      </c>
      <c r="S60" s="7">
        <v>0</v>
      </c>
      <c r="T60" s="14">
        <f t="shared" si="6"/>
        <v>10844.101728395062</v>
      </c>
      <c r="U60" s="1">
        <f t="shared" si="8"/>
        <v>-12.299999999999955</v>
      </c>
      <c r="V60" s="7">
        <f t="shared" si="8"/>
        <v>776731.12999999896</v>
      </c>
      <c r="W60" s="7">
        <f t="shared" si="8"/>
        <v>43165.947354213218</v>
      </c>
      <c r="X60" s="7">
        <f t="shared" si="7"/>
        <v>819896.68333957344</v>
      </c>
      <c r="Y60" s="7">
        <f t="shared" si="7"/>
        <v>112442.87890696526</v>
      </c>
      <c r="Z60" s="7">
        <f t="shared" si="7"/>
        <v>0</v>
      </c>
      <c r="AA60" s="7">
        <f t="shared" si="7"/>
        <v>707453.80443260819</v>
      </c>
      <c r="AB60" s="7">
        <f t="shared" si="7"/>
        <v>0</v>
      </c>
      <c r="AC60" s="14">
        <f t="shared" si="7"/>
        <v>930.2099283751304</v>
      </c>
    </row>
    <row r="61" spans="1:29" x14ac:dyDescent="0.25">
      <c r="A61" s="7" t="s">
        <v>79</v>
      </c>
      <c r="B61" s="7" t="s">
        <v>89</v>
      </c>
      <c r="C61" s="1">
        <v>598.29999999999995</v>
      </c>
      <c r="D61" s="7">
        <v>6471912.9199999999</v>
      </c>
      <c r="E61" s="31">
        <v>-237820.07562200018</v>
      </c>
      <c r="F61" s="7">
        <f t="shared" si="1"/>
        <v>6234092.8443780001</v>
      </c>
      <c r="G61" s="7">
        <v>1397439.7551524483</v>
      </c>
      <c r="H61" s="7">
        <v>131628.76</v>
      </c>
      <c r="I61" s="7">
        <f t="shared" si="2"/>
        <v>4705024.3292255523</v>
      </c>
      <c r="J61" s="7">
        <v>0</v>
      </c>
      <c r="K61" s="14">
        <f t="shared" si="3"/>
        <v>10419.677159247871</v>
      </c>
      <c r="L61" s="1">
        <v>616.5</v>
      </c>
      <c r="M61" s="7">
        <v>7200354.2699999996</v>
      </c>
      <c r="N61" s="31">
        <v>-218992.48097736371</v>
      </c>
      <c r="O61" s="7">
        <f t="shared" si="4"/>
        <v>6981362</v>
      </c>
      <c r="P61" s="7">
        <v>1546838.87</v>
      </c>
      <c r="Q61" s="7">
        <v>131628.76</v>
      </c>
      <c r="R61" s="7">
        <f t="shared" si="5"/>
        <v>5302894.37</v>
      </c>
      <c r="S61" s="7">
        <v>0</v>
      </c>
      <c r="T61" s="14">
        <f t="shared" si="6"/>
        <v>11324.188158961882</v>
      </c>
      <c r="U61" s="1">
        <f t="shared" si="8"/>
        <v>18.200000000000045</v>
      </c>
      <c r="V61" s="7">
        <f t="shared" si="8"/>
        <v>728441.34999999963</v>
      </c>
      <c r="W61" s="7">
        <f t="shared" si="8"/>
        <v>18827.594644636469</v>
      </c>
      <c r="X61" s="7">
        <f t="shared" si="7"/>
        <v>747269.15562199987</v>
      </c>
      <c r="Y61" s="7">
        <f t="shared" si="7"/>
        <v>149399.1148475518</v>
      </c>
      <c r="Z61" s="7">
        <f t="shared" si="7"/>
        <v>0</v>
      </c>
      <c r="AA61" s="7">
        <f t="shared" si="7"/>
        <v>597870.04077444784</v>
      </c>
      <c r="AB61" s="7">
        <f t="shared" si="7"/>
        <v>0</v>
      </c>
      <c r="AC61" s="14">
        <f t="shared" si="7"/>
        <v>904.51099971401163</v>
      </c>
    </row>
    <row r="62" spans="1:29" x14ac:dyDescent="0.25">
      <c r="A62" s="7" t="s">
        <v>79</v>
      </c>
      <c r="B62" s="7" t="s">
        <v>90</v>
      </c>
      <c r="C62" s="1">
        <v>280.2</v>
      </c>
      <c r="D62" s="7">
        <v>3998617.75</v>
      </c>
      <c r="E62" s="31">
        <v>-146935.1623613119</v>
      </c>
      <c r="F62" s="7">
        <f t="shared" si="1"/>
        <v>3851682.5876386883</v>
      </c>
      <c r="G62" s="7">
        <v>491397.72608338861</v>
      </c>
      <c r="H62" s="7">
        <v>44961.67</v>
      </c>
      <c r="I62" s="7">
        <f t="shared" si="2"/>
        <v>3315323.1915552998</v>
      </c>
      <c r="J62" s="7">
        <v>0</v>
      </c>
      <c r="K62" s="14">
        <f t="shared" si="3"/>
        <v>13746.190534042429</v>
      </c>
      <c r="L62" s="1">
        <v>290</v>
      </c>
      <c r="M62" s="7">
        <v>4433358.6900000004</v>
      </c>
      <c r="N62" s="31">
        <v>-134836.72916355758</v>
      </c>
      <c r="O62" s="7">
        <f t="shared" si="4"/>
        <v>4298522</v>
      </c>
      <c r="P62" s="7">
        <v>542573.05000000005</v>
      </c>
      <c r="Q62" s="7">
        <v>44961.67</v>
      </c>
      <c r="R62" s="7">
        <f t="shared" si="5"/>
        <v>3710987.2800000003</v>
      </c>
      <c r="S62" s="7">
        <v>0</v>
      </c>
      <c r="T62" s="14">
        <f t="shared" si="6"/>
        <v>14822.489655172414</v>
      </c>
      <c r="U62" s="1">
        <f t="shared" si="8"/>
        <v>9.8000000000000114</v>
      </c>
      <c r="V62" s="7">
        <f t="shared" si="8"/>
        <v>434740.94000000041</v>
      </c>
      <c r="W62" s="7">
        <f t="shared" si="8"/>
        <v>12098.433197754319</v>
      </c>
      <c r="X62" s="7">
        <f t="shared" si="7"/>
        <v>446839.41236131173</v>
      </c>
      <c r="Y62" s="7">
        <f t="shared" si="7"/>
        <v>51175.323916611436</v>
      </c>
      <c r="Z62" s="7">
        <f t="shared" si="7"/>
        <v>0</v>
      </c>
      <c r="AA62" s="7">
        <f t="shared" si="7"/>
        <v>395664.08844470046</v>
      </c>
      <c r="AB62" s="7">
        <f t="shared" si="7"/>
        <v>0</v>
      </c>
      <c r="AC62" s="14">
        <f t="shared" si="7"/>
        <v>1076.299121129985</v>
      </c>
    </row>
    <row r="63" spans="1:29" x14ac:dyDescent="0.25">
      <c r="A63" s="7" t="s">
        <v>79</v>
      </c>
      <c r="B63" s="7" t="s">
        <v>91</v>
      </c>
      <c r="C63" s="1">
        <v>6445.4</v>
      </c>
      <c r="D63" s="7">
        <v>60558049.659999996</v>
      </c>
      <c r="E63" s="31">
        <v>-2225295.6935122116</v>
      </c>
      <c r="F63" s="7">
        <f t="shared" si="1"/>
        <v>58332753.966487788</v>
      </c>
      <c r="G63" s="7">
        <v>17494271.390200734</v>
      </c>
      <c r="H63" s="7">
        <v>1655659.93</v>
      </c>
      <c r="I63" s="7">
        <f t="shared" si="2"/>
        <v>39182822.646287054</v>
      </c>
      <c r="J63" s="7">
        <v>0</v>
      </c>
      <c r="K63" s="14">
        <f t="shared" si="3"/>
        <v>9050.2922962869325</v>
      </c>
      <c r="L63" s="1">
        <v>6521.2</v>
      </c>
      <c r="M63" s="7">
        <v>66337655.359999999</v>
      </c>
      <c r="N63" s="31">
        <v>-2017601.7991275464</v>
      </c>
      <c r="O63" s="7">
        <f t="shared" si="4"/>
        <v>64320054</v>
      </c>
      <c r="P63" s="7">
        <v>19539588.260000002</v>
      </c>
      <c r="Q63" s="7">
        <v>1655659.93</v>
      </c>
      <c r="R63" s="7">
        <f t="shared" si="5"/>
        <v>43124805.809999995</v>
      </c>
      <c r="S63" s="7">
        <v>0</v>
      </c>
      <c r="T63" s="14">
        <f t="shared" si="6"/>
        <v>9863.2236398208915</v>
      </c>
      <c r="U63" s="1">
        <f t="shared" si="8"/>
        <v>75.800000000000182</v>
      </c>
      <c r="V63" s="7">
        <f t="shared" si="8"/>
        <v>5779605.700000003</v>
      </c>
      <c r="W63" s="7">
        <f t="shared" si="8"/>
        <v>207693.89438466518</v>
      </c>
      <c r="X63" s="7">
        <f t="shared" si="7"/>
        <v>5987300.0335122123</v>
      </c>
      <c r="Y63" s="7">
        <f t="shared" si="7"/>
        <v>2045316.8697992675</v>
      </c>
      <c r="Z63" s="7">
        <f t="shared" si="7"/>
        <v>0</v>
      </c>
      <c r="AA63" s="7">
        <f t="shared" si="7"/>
        <v>3941983.1637129411</v>
      </c>
      <c r="AB63" s="7">
        <f t="shared" si="7"/>
        <v>0</v>
      </c>
      <c r="AC63" s="14">
        <f t="shared" si="7"/>
        <v>812.93134353395908</v>
      </c>
    </row>
    <row r="64" spans="1:29" x14ac:dyDescent="0.25">
      <c r="A64" s="7" t="s">
        <v>79</v>
      </c>
      <c r="B64" s="7" t="s">
        <v>92</v>
      </c>
      <c r="C64" s="1">
        <v>30767.599999999999</v>
      </c>
      <c r="D64" s="7">
        <v>291654956.88</v>
      </c>
      <c r="E64" s="31">
        <v>-10717295.606123947</v>
      </c>
      <c r="F64" s="7">
        <f t="shared" si="1"/>
        <v>280937661.27387607</v>
      </c>
      <c r="G64" s="7">
        <v>34512210.673606567</v>
      </c>
      <c r="H64" s="7">
        <v>3120541.52</v>
      </c>
      <c r="I64" s="7">
        <f t="shared" si="2"/>
        <v>243304909.08026949</v>
      </c>
      <c r="J64" s="7">
        <v>0</v>
      </c>
      <c r="K64" s="14">
        <f t="shared" si="3"/>
        <v>9130.9579321713773</v>
      </c>
      <c r="L64" s="1">
        <v>31246.6</v>
      </c>
      <c r="M64" s="7">
        <v>320644908.49000001</v>
      </c>
      <c r="N64" s="31">
        <v>-9752134.6019804757</v>
      </c>
      <c r="O64" s="7">
        <f t="shared" si="4"/>
        <v>310892774</v>
      </c>
      <c r="P64" s="7">
        <v>38959719.590000004</v>
      </c>
      <c r="Q64" s="7">
        <v>3120541.52</v>
      </c>
      <c r="R64" s="7">
        <f t="shared" si="5"/>
        <v>268812512.88999999</v>
      </c>
      <c r="S64" s="7">
        <v>0</v>
      </c>
      <c r="T64" s="14">
        <f t="shared" si="6"/>
        <v>9949.6512900603593</v>
      </c>
      <c r="U64" s="1">
        <f t="shared" si="8"/>
        <v>479</v>
      </c>
      <c r="V64" s="7">
        <f t="shared" si="8"/>
        <v>28989951.610000014</v>
      </c>
      <c r="W64" s="7">
        <f t="shared" si="8"/>
        <v>965161.0041434709</v>
      </c>
      <c r="X64" s="7">
        <f t="shared" si="8"/>
        <v>29955112.726123929</v>
      </c>
      <c r="Y64" s="7">
        <f t="shared" si="8"/>
        <v>4447508.9163934365</v>
      </c>
      <c r="Z64" s="7">
        <f t="shared" si="8"/>
        <v>0</v>
      </c>
      <c r="AA64" s="7">
        <f t="shared" si="8"/>
        <v>25507603.8097305</v>
      </c>
      <c r="AB64" s="7">
        <f t="shared" si="8"/>
        <v>0</v>
      </c>
      <c r="AC64" s="14">
        <f t="shared" si="8"/>
        <v>818.69335788898206</v>
      </c>
    </row>
    <row r="65" spans="1:29" x14ac:dyDescent="0.25">
      <c r="A65" s="7" t="s">
        <v>79</v>
      </c>
      <c r="B65" s="7" t="s">
        <v>93</v>
      </c>
      <c r="C65" s="1">
        <v>166.4</v>
      </c>
      <c r="D65" s="7">
        <v>2792311.05</v>
      </c>
      <c r="E65" s="31">
        <v>-102607.62672176785</v>
      </c>
      <c r="F65" s="7">
        <f t="shared" si="1"/>
        <v>2689703.4232782321</v>
      </c>
      <c r="G65" s="7">
        <v>194420.07776970242</v>
      </c>
      <c r="H65" s="7">
        <v>12850.46</v>
      </c>
      <c r="I65" s="7">
        <f t="shared" si="2"/>
        <v>2482432.8855085298</v>
      </c>
      <c r="J65" s="7">
        <v>0</v>
      </c>
      <c r="K65" s="14">
        <f t="shared" si="3"/>
        <v>16164.083072585528</v>
      </c>
      <c r="L65" s="1">
        <v>150.1</v>
      </c>
      <c r="M65" s="7">
        <v>2807911.1</v>
      </c>
      <c r="N65" s="31">
        <v>-85400.161588560077</v>
      </c>
      <c r="O65" s="7">
        <f t="shared" si="4"/>
        <v>2722511</v>
      </c>
      <c r="P65" s="7">
        <v>197323.2</v>
      </c>
      <c r="Q65" s="7">
        <v>12850.46</v>
      </c>
      <c r="R65" s="7">
        <f t="shared" si="5"/>
        <v>2512337.34</v>
      </c>
      <c r="S65" s="7">
        <v>0</v>
      </c>
      <c r="T65" s="14">
        <f t="shared" si="6"/>
        <v>18137.981345769487</v>
      </c>
      <c r="U65" s="1">
        <f t="shared" ref="U65:AC93" si="9">L65-C65</f>
        <v>-16.300000000000011</v>
      </c>
      <c r="V65" s="7">
        <f t="shared" si="9"/>
        <v>15600.050000000279</v>
      </c>
      <c r="W65" s="7">
        <f t="shared" si="9"/>
        <v>17207.465133207777</v>
      </c>
      <c r="X65" s="7">
        <f t="shared" si="9"/>
        <v>32807.576721767895</v>
      </c>
      <c r="Y65" s="7">
        <f t="shared" si="9"/>
        <v>2903.1222302975948</v>
      </c>
      <c r="Z65" s="7">
        <f t="shared" si="9"/>
        <v>0</v>
      </c>
      <c r="AA65" s="7">
        <f t="shared" si="9"/>
        <v>29904.454491470009</v>
      </c>
      <c r="AB65" s="7">
        <f t="shared" si="9"/>
        <v>0</v>
      </c>
      <c r="AC65" s="14">
        <f t="shared" si="9"/>
        <v>1973.8982731839587</v>
      </c>
    </row>
    <row r="66" spans="1:29" x14ac:dyDescent="0.25">
      <c r="A66" s="7" t="s">
        <v>79</v>
      </c>
      <c r="B66" s="7" t="s">
        <v>94</v>
      </c>
      <c r="C66" s="1">
        <v>296.60000000000002</v>
      </c>
      <c r="D66" s="7">
        <v>4032044.62</v>
      </c>
      <c r="E66" s="31">
        <v>-148163.48246534797</v>
      </c>
      <c r="F66" s="7">
        <f t="shared" si="1"/>
        <v>3883881.1375346519</v>
      </c>
      <c r="G66" s="7">
        <v>822227.00065506296</v>
      </c>
      <c r="H66" s="7">
        <v>93890.18</v>
      </c>
      <c r="I66" s="7">
        <f t="shared" si="2"/>
        <v>2967763.9568795888</v>
      </c>
      <c r="J66" s="7">
        <v>0</v>
      </c>
      <c r="K66" s="14">
        <f t="shared" si="3"/>
        <v>13094.676795464098</v>
      </c>
      <c r="L66" s="1">
        <v>299</v>
      </c>
      <c r="M66" s="7">
        <v>4391440.74</v>
      </c>
      <c r="N66" s="31">
        <v>-133561.83135662158</v>
      </c>
      <c r="O66" s="7">
        <f t="shared" si="4"/>
        <v>4257879</v>
      </c>
      <c r="P66" s="7">
        <v>897464.91</v>
      </c>
      <c r="Q66" s="7">
        <v>93890.18</v>
      </c>
      <c r="R66" s="7">
        <f t="shared" si="5"/>
        <v>3266523.9099999997</v>
      </c>
      <c r="S66" s="7">
        <v>0</v>
      </c>
      <c r="T66" s="14">
        <f t="shared" si="6"/>
        <v>14240.397993311037</v>
      </c>
      <c r="U66" s="1">
        <f t="shared" si="9"/>
        <v>2.3999999999999773</v>
      </c>
      <c r="V66" s="7">
        <f t="shared" si="9"/>
        <v>359396.12000000011</v>
      </c>
      <c r="W66" s="7">
        <f t="shared" si="9"/>
        <v>14601.651108726393</v>
      </c>
      <c r="X66" s="7">
        <f t="shared" si="9"/>
        <v>373997.86246534809</v>
      </c>
      <c r="Y66" s="7">
        <f t="shared" si="9"/>
        <v>75237.90934493707</v>
      </c>
      <c r="Z66" s="7">
        <f t="shared" si="9"/>
        <v>0</v>
      </c>
      <c r="AA66" s="7">
        <f t="shared" si="9"/>
        <v>298759.95312041091</v>
      </c>
      <c r="AB66" s="7">
        <f t="shared" si="9"/>
        <v>0</v>
      </c>
      <c r="AC66" s="14">
        <f t="shared" si="9"/>
        <v>1145.7211978469386</v>
      </c>
    </row>
    <row r="67" spans="1:29" x14ac:dyDescent="0.25">
      <c r="A67" s="7" t="s">
        <v>95</v>
      </c>
      <c r="B67" s="7" t="s">
        <v>96</v>
      </c>
      <c r="C67" s="1">
        <v>3513</v>
      </c>
      <c r="D67" s="7">
        <v>32978204.280000001</v>
      </c>
      <c r="E67" s="31">
        <v>-1211833.2141816535</v>
      </c>
      <c r="F67" s="7">
        <f t="shared" si="1"/>
        <v>31766371.065818347</v>
      </c>
      <c r="G67" s="7">
        <v>8475006.4720106088</v>
      </c>
      <c r="H67" s="7">
        <v>1220974.3600000001</v>
      </c>
      <c r="I67" s="7">
        <f t="shared" si="2"/>
        <v>22070390.233807739</v>
      </c>
      <c r="J67" s="7">
        <v>0</v>
      </c>
      <c r="K67" s="14">
        <f t="shared" si="3"/>
        <v>9042.5195177393525</v>
      </c>
      <c r="L67" s="1">
        <v>3474.5</v>
      </c>
      <c r="M67" s="7">
        <v>35341848.450000003</v>
      </c>
      <c r="N67" s="31">
        <v>-1074891.4267507975</v>
      </c>
      <c r="O67" s="7">
        <f t="shared" si="4"/>
        <v>34266957</v>
      </c>
      <c r="P67" s="7">
        <v>9140407.4299999997</v>
      </c>
      <c r="Q67" s="7">
        <v>1220974.3600000001</v>
      </c>
      <c r="R67" s="7">
        <f t="shared" si="5"/>
        <v>23905575.210000001</v>
      </c>
      <c r="S67" s="7">
        <v>0</v>
      </c>
      <c r="T67" s="14">
        <f t="shared" si="6"/>
        <v>9862.413872499641</v>
      </c>
      <c r="U67" s="1">
        <f t="shared" si="9"/>
        <v>-38.5</v>
      </c>
      <c r="V67" s="7">
        <f t="shared" si="9"/>
        <v>2363644.1700000018</v>
      </c>
      <c r="W67" s="7">
        <f t="shared" si="9"/>
        <v>136941.78743085591</v>
      </c>
      <c r="X67" s="7">
        <f t="shared" si="9"/>
        <v>2500585.934181653</v>
      </c>
      <c r="Y67" s="7">
        <f t="shared" si="9"/>
        <v>665400.95798939094</v>
      </c>
      <c r="Z67" s="7">
        <f t="shared" si="9"/>
        <v>0</v>
      </c>
      <c r="AA67" s="7">
        <f t="shared" si="9"/>
        <v>1835184.976192262</v>
      </c>
      <c r="AB67" s="7">
        <f t="shared" si="9"/>
        <v>0</v>
      </c>
      <c r="AC67" s="14">
        <f t="shared" si="9"/>
        <v>819.89435476028848</v>
      </c>
    </row>
    <row r="68" spans="1:29" x14ac:dyDescent="0.25">
      <c r="A68" s="7" t="s">
        <v>95</v>
      </c>
      <c r="B68" s="7" t="s">
        <v>97</v>
      </c>
      <c r="C68" s="1">
        <v>1386.9</v>
      </c>
      <c r="D68" s="7">
        <v>13431519.279999999</v>
      </c>
      <c r="E68" s="31">
        <v>-493561.17277423956</v>
      </c>
      <c r="F68" s="7">
        <f t="shared" si="1"/>
        <v>12937958.107225759</v>
      </c>
      <c r="G68" s="7">
        <v>2936006.6772752446</v>
      </c>
      <c r="H68" s="7">
        <v>246810.94</v>
      </c>
      <c r="I68" s="7">
        <f t="shared" si="2"/>
        <v>9755140.4899505153</v>
      </c>
      <c r="J68" s="7">
        <v>0</v>
      </c>
      <c r="K68" s="14">
        <f t="shared" si="3"/>
        <v>9328.6885191619858</v>
      </c>
      <c r="L68" s="1">
        <v>1390</v>
      </c>
      <c r="M68" s="7">
        <v>14571583.640000001</v>
      </c>
      <c r="N68" s="31">
        <v>-443181.97875182668</v>
      </c>
      <c r="O68" s="7">
        <f t="shared" si="4"/>
        <v>14128402</v>
      </c>
      <c r="P68" s="7">
        <v>3215807.3</v>
      </c>
      <c r="Q68" s="7">
        <v>246810.94</v>
      </c>
      <c r="R68" s="7">
        <f t="shared" si="5"/>
        <v>10665783.76</v>
      </c>
      <c r="S68" s="7">
        <v>0</v>
      </c>
      <c r="T68" s="14">
        <f t="shared" si="6"/>
        <v>10164.317985611511</v>
      </c>
      <c r="U68" s="1">
        <f t="shared" si="9"/>
        <v>3.0999999999999091</v>
      </c>
      <c r="V68" s="7">
        <f t="shared" si="9"/>
        <v>1140064.3600000013</v>
      </c>
      <c r="W68" s="7">
        <f t="shared" si="9"/>
        <v>50379.194022412878</v>
      </c>
      <c r="X68" s="7">
        <f t="shared" si="9"/>
        <v>1190443.892774241</v>
      </c>
      <c r="Y68" s="7">
        <f t="shared" si="9"/>
        <v>279800.6227247552</v>
      </c>
      <c r="Z68" s="7">
        <f t="shared" si="9"/>
        <v>0</v>
      </c>
      <c r="AA68" s="7">
        <f t="shared" si="9"/>
        <v>910643.27004948445</v>
      </c>
      <c r="AB68" s="7">
        <f t="shared" si="9"/>
        <v>0</v>
      </c>
      <c r="AC68" s="14">
        <f t="shared" si="9"/>
        <v>835.62946644952535</v>
      </c>
    </row>
    <row r="69" spans="1:29" x14ac:dyDescent="0.25">
      <c r="A69" s="7" t="s">
        <v>95</v>
      </c>
      <c r="B69" s="7" t="s">
        <v>98</v>
      </c>
      <c r="C69" s="1">
        <v>208</v>
      </c>
      <c r="D69" s="7">
        <v>3313669.31</v>
      </c>
      <c r="E69" s="31">
        <v>-121765.71218305285</v>
      </c>
      <c r="F69" s="7">
        <f t="shared" ref="F69:F132" si="10">D69+E69</f>
        <v>3191903.5978169474</v>
      </c>
      <c r="G69" s="7">
        <v>1835934.8301865689</v>
      </c>
      <c r="H69" s="7">
        <v>246057.57</v>
      </c>
      <c r="I69" s="7">
        <f t="shared" ref="I69:I132" si="11">F69-G69-H69</f>
        <v>1109911.1976303784</v>
      </c>
      <c r="J69" s="7">
        <v>0</v>
      </c>
      <c r="K69" s="14">
        <f t="shared" ref="K69:K132" si="12">F69/C69</f>
        <v>15345.690374119938</v>
      </c>
      <c r="L69" s="1">
        <v>214</v>
      </c>
      <c r="M69" s="7">
        <v>3645209.85</v>
      </c>
      <c r="N69" s="31">
        <v>-110865.87115034049</v>
      </c>
      <c r="O69" s="7">
        <f t="shared" ref="O69:O132" si="13">ROUND(M69+N69,0)</f>
        <v>3534344</v>
      </c>
      <c r="P69" s="7">
        <v>2009749.47</v>
      </c>
      <c r="Q69" s="7">
        <v>246057.57</v>
      </c>
      <c r="R69" s="7">
        <f t="shared" ref="R69:R132" si="14">O69-P69-Q69</f>
        <v>1278536.96</v>
      </c>
      <c r="S69" s="7">
        <v>0</v>
      </c>
      <c r="T69" s="14">
        <f t="shared" ref="T69:T132" si="15">O69/L69</f>
        <v>16515.626168224298</v>
      </c>
      <c r="U69" s="1">
        <f t="shared" si="9"/>
        <v>6</v>
      </c>
      <c r="V69" s="7">
        <f t="shared" si="9"/>
        <v>331540.54000000004</v>
      </c>
      <c r="W69" s="7">
        <f t="shared" si="9"/>
        <v>10899.841032712357</v>
      </c>
      <c r="X69" s="7">
        <f t="shared" si="9"/>
        <v>342440.40218305262</v>
      </c>
      <c r="Y69" s="7">
        <f t="shared" si="9"/>
        <v>173814.63981343107</v>
      </c>
      <c r="Z69" s="7">
        <f t="shared" si="9"/>
        <v>0</v>
      </c>
      <c r="AA69" s="7">
        <f t="shared" si="9"/>
        <v>168625.76236962155</v>
      </c>
      <c r="AB69" s="7">
        <f t="shared" si="9"/>
        <v>0</v>
      </c>
      <c r="AC69" s="14">
        <f t="shared" si="9"/>
        <v>1169.93579410436</v>
      </c>
    </row>
    <row r="70" spans="1:29" x14ac:dyDescent="0.25">
      <c r="A70" s="7" t="s">
        <v>99</v>
      </c>
      <c r="B70" s="7" t="s">
        <v>100</v>
      </c>
      <c r="C70" s="1">
        <v>6122.4</v>
      </c>
      <c r="D70" s="7">
        <v>63425868.539999999</v>
      </c>
      <c r="E70" s="31">
        <v>-2330677.9678633008</v>
      </c>
      <c r="F70" s="7">
        <f t="shared" si="10"/>
        <v>61095190.5721367</v>
      </c>
      <c r="G70" s="7">
        <v>29949774.277073048</v>
      </c>
      <c r="H70" s="7">
        <v>1443626.05</v>
      </c>
      <c r="I70" s="7">
        <f t="shared" si="11"/>
        <v>29701790.245063651</v>
      </c>
      <c r="J70" s="7">
        <v>0</v>
      </c>
      <c r="K70" s="14">
        <f t="shared" si="12"/>
        <v>9978.9609584699956</v>
      </c>
      <c r="L70" s="1">
        <v>6058.5</v>
      </c>
      <c r="M70" s="7">
        <v>67965330.469999999</v>
      </c>
      <c r="N70" s="31">
        <v>-2067106.1147761713</v>
      </c>
      <c r="O70" s="7">
        <f t="shared" si="13"/>
        <v>65898224</v>
      </c>
      <c r="P70" s="7">
        <v>32380958.899999999</v>
      </c>
      <c r="Q70" s="7">
        <v>1443626.05</v>
      </c>
      <c r="R70" s="7">
        <f t="shared" si="14"/>
        <v>32073639.050000001</v>
      </c>
      <c r="S70" s="7">
        <v>0</v>
      </c>
      <c r="T70" s="14">
        <f t="shared" si="15"/>
        <v>10876.986712882726</v>
      </c>
      <c r="U70" s="1">
        <f t="shared" si="9"/>
        <v>-63.899999999999636</v>
      </c>
      <c r="V70" s="7">
        <f t="shared" si="9"/>
        <v>4539461.93</v>
      </c>
      <c r="W70" s="7">
        <f t="shared" si="9"/>
        <v>263571.85308712954</v>
      </c>
      <c r="X70" s="7">
        <f t="shared" si="9"/>
        <v>4803033.4278632998</v>
      </c>
      <c r="Y70" s="7">
        <f t="shared" si="9"/>
        <v>2431184.6229269505</v>
      </c>
      <c r="Z70" s="7">
        <f t="shared" si="9"/>
        <v>0</v>
      </c>
      <c r="AA70" s="7">
        <f t="shared" si="9"/>
        <v>2371848.8049363494</v>
      </c>
      <c r="AB70" s="7">
        <f t="shared" si="9"/>
        <v>0</v>
      </c>
      <c r="AC70" s="14">
        <f t="shared" si="9"/>
        <v>898.02575441273075</v>
      </c>
    </row>
    <row r="71" spans="1:29" x14ac:dyDescent="0.25">
      <c r="A71" s="7" t="s">
        <v>99</v>
      </c>
      <c r="B71" s="7" t="s">
        <v>101</v>
      </c>
      <c r="C71" s="1">
        <v>4653.8999999999996</v>
      </c>
      <c r="D71" s="7">
        <v>44729359.560000002</v>
      </c>
      <c r="E71" s="31">
        <v>-1643646.9100518795</v>
      </c>
      <c r="F71" s="7">
        <f t="shared" si="10"/>
        <v>43085712.64994812</v>
      </c>
      <c r="G71" s="7">
        <v>5806879.5479249852</v>
      </c>
      <c r="H71" s="7">
        <v>264007.26</v>
      </c>
      <c r="I71" s="7">
        <f t="shared" si="11"/>
        <v>37014825.842023134</v>
      </c>
      <c r="J71" s="7">
        <v>0</v>
      </c>
      <c r="K71" s="14">
        <f t="shared" si="12"/>
        <v>9257.9798985685393</v>
      </c>
      <c r="L71" s="1">
        <v>4631.6000000000004</v>
      </c>
      <c r="M71" s="7">
        <v>48219987.32</v>
      </c>
      <c r="N71" s="31">
        <v>-1466568.7631372367</v>
      </c>
      <c r="O71" s="7">
        <f t="shared" si="13"/>
        <v>46753419</v>
      </c>
      <c r="P71" s="7">
        <v>6534698.6900000004</v>
      </c>
      <c r="Q71" s="7">
        <v>264007.26</v>
      </c>
      <c r="R71" s="7">
        <f t="shared" si="14"/>
        <v>39954713.050000004</v>
      </c>
      <c r="S71" s="7">
        <v>0</v>
      </c>
      <c r="T71" s="14">
        <f t="shared" si="15"/>
        <v>10094.442309353139</v>
      </c>
      <c r="U71" s="1">
        <f t="shared" si="9"/>
        <v>-22.299999999999272</v>
      </c>
      <c r="V71" s="7">
        <f t="shared" si="9"/>
        <v>3490627.7599999979</v>
      </c>
      <c r="W71" s="7">
        <f t="shared" si="9"/>
        <v>177078.14691464277</v>
      </c>
      <c r="X71" s="7">
        <f t="shared" si="9"/>
        <v>3667706.3500518799</v>
      </c>
      <c r="Y71" s="7">
        <f t="shared" si="9"/>
        <v>727819.14207501523</v>
      </c>
      <c r="Z71" s="7">
        <f t="shared" si="9"/>
        <v>0</v>
      </c>
      <c r="AA71" s="7">
        <f t="shared" si="9"/>
        <v>2939887.2079768702</v>
      </c>
      <c r="AB71" s="7">
        <f t="shared" si="9"/>
        <v>0</v>
      </c>
      <c r="AC71" s="14">
        <f t="shared" si="9"/>
        <v>836.46241078459934</v>
      </c>
    </row>
    <row r="72" spans="1:29" x14ac:dyDescent="0.25">
      <c r="A72" s="7" t="s">
        <v>99</v>
      </c>
      <c r="B72" s="7" t="s">
        <v>102</v>
      </c>
      <c r="C72" s="1">
        <v>1226.5</v>
      </c>
      <c r="D72" s="7">
        <v>13294531.24</v>
      </c>
      <c r="E72" s="31">
        <v>-488527.34329680132</v>
      </c>
      <c r="F72" s="7">
        <f t="shared" si="10"/>
        <v>12806003.896703199</v>
      </c>
      <c r="G72" s="7">
        <v>3340383.1885307673</v>
      </c>
      <c r="H72" s="7">
        <v>96957.37</v>
      </c>
      <c r="I72" s="7">
        <f t="shared" si="11"/>
        <v>9368663.338172432</v>
      </c>
      <c r="J72" s="7">
        <v>0</v>
      </c>
      <c r="K72" s="14">
        <f t="shared" si="12"/>
        <v>10441.095716839134</v>
      </c>
      <c r="L72" s="1">
        <v>1267.5</v>
      </c>
      <c r="M72" s="7">
        <v>14845068.310000001</v>
      </c>
      <c r="N72" s="31">
        <v>-451499.77592496161</v>
      </c>
      <c r="O72" s="7">
        <f t="shared" si="13"/>
        <v>14393569</v>
      </c>
      <c r="P72" s="7">
        <v>3265733.62</v>
      </c>
      <c r="Q72" s="7">
        <v>96957.37</v>
      </c>
      <c r="R72" s="7">
        <f t="shared" si="14"/>
        <v>11030878.01</v>
      </c>
      <c r="S72" s="7">
        <v>0</v>
      </c>
      <c r="T72" s="14">
        <f t="shared" si="15"/>
        <v>11355.872978303747</v>
      </c>
      <c r="U72" s="1">
        <f t="shared" si="9"/>
        <v>41</v>
      </c>
      <c r="V72" s="7">
        <f t="shared" si="9"/>
        <v>1550537.0700000003</v>
      </c>
      <c r="W72" s="7">
        <f t="shared" si="9"/>
        <v>37027.567371839716</v>
      </c>
      <c r="X72" s="7">
        <f t="shared" si="9"/>
        <v>1587565.1032968014</v>
      </c>
      <c r="Y72" s="7">
        <f t="shared" si="9"/>
        <v>-74649.568530767225</v>
      </c>
      <c r="Z72" s="7">
        <f t="shared" si="9"/>
        <v>0</v>
      </c>
      <c r="AA72" s="7">
        <f t="shared" si="9"/>
        <v>1662214.6718275677</v>
      </c>
      <c r="AB72" s="7">
        <f t="shared" si="9"/>
        <v>0</v>
      </c>
      <c r="AC72" s="14">
        <f t="shared" si="9"/>
        <v>914.77726146461282</v>
      </c>
    </row>
    <row r="73" spans="1:29" x14ac:dyDescent="0.25">
      <c r="A73" s="7" t="s">
        <v>103</v>
      </c>
      <c r="B73" s="7" t="s">
        <v>103</v>
      </c>
      <c r="C73" s="1">
        <v>433.3</v>
      </c>
      <c r="D73" s="7">
        <v>5108189.07</v>
      </c>
      <c r="E73" s="31">
        <v>-187708.01244323212</v>
      </c>
      <c r="F73" s="7">
        <f t="shared" si="10"/>
        <v>4920481.0575567679</v>
      </c>
      <c r="G73" s="7">
        <v>2326017.2844549841</v>
      </c>
      <c r="H73" s="7">
        <v>159809.45000000001</v>
      </c>
      <c r="I73" s="7">
        <f t="shared" si="11"/>
        <v>2434654.3231017836</v>
      </c>
      <c r="J73" s="7">
        <v>0</v>
      </c>
      <c r="K73" s="14">
        <f t="shared" si="12"/>
        <v>11355.829812039621</v>
      </c>
      <c r="L73" s="1">
        <v>427.6</v>
      </c>
      <c r="M73" s="7">
        <v>5501291.8700000001</v>
      </c>
      <c r="N73" s="31">
        <v>-167316.98330614236</v>
      </c>
      <c r="O73" s="7">
        <f t="shared" si="13"/>
        <v>5333975</v>
      </c>
      <c r="P73" s="7">
        <v>2468963.7799999998</v>
      </c>
      <c r="Q73" s="7">
        <v>159809.45000000001</v>
      </c>
      <c r="R73" s="7">
        <f t="shared" si="14"/>
        <v>2705201.77</v>
      </c>
      <c r="S73" s="7">
        <v>0</v>
      </c>
      <c r="T73" s="14">
        <f t="shared" si="15"/>
        <v>12474.216557530401</v>
      </c>
      <c r="U73" s="1">
        <f t="shared" si="9"/>
        <v>-5.6999999999999886</v>
      </c>
      <c r="V73" s="7">
        <f t="shared" si="9"/>
        <v>393102.79999999981</v>
      </c>
      <c r="W73" s="7">
        <f t="shared" si="9"/>
        <v>20391.029137089761</v>
      </c>
      <c r="X73" s="7">
        <f t="shared" si="9"/>
        <v>413493.94244323205</v>
      </c>
      <c r="Y73" s="7">
        <f t="shared" si="9"/>
        <v>142946.49554501567</v>
      </c>
      <c r="Z73" s="7">
        <f t="shared" si="9"/>
        <v>0</v>
      </c>
      <c r="AA73" s="7">
        <f t="shared" si="9"/>
        <v>270547.44689821638</v>
      </c>
      <c r="AB73" s="7">
        <f t="shared" si="9"/>
        <v>0</v>
      </c>
      <c r="AC73" s="14">
        <f t="shared" si="9"/>
        <v>1118.3867454907795</v>
      </c>
    </row>
    <row r="74" spans="1:29" x14ac:dyDescent="0.25">
      <c r="A74" s="7" t="s">
        <v>104</v>
      </c>
      <c r="B74" s="7" t="s">
        <v>105</v>
      </c>
      <c r="C74" s="1">
        <v>419.3</v>
      </c>
      <c r="D74" s="7">
        <v>5105332.01</v>
      </c>
      <c r="E74" s="31">
        <v>-187603.02551994444</v>
      </c>
      <c r="F74" s="7">
        <f t="shared" si="10"/>
        <v>4917728.984480055</v>
      </c>
      <c r="G74" s="7">
        <v>1740920.7643270667</v>
      </c>
      <c r="H74" s="7">
        <v>134236.88</v>
      </c>
      <c r="I74" s="7">
        <f t="shared" si="11"/>
        <v>3042571.3401529882</v>
      </c>
      <c r="J74" s="7">
        <v>0</v>
      </c>
      <c r="K74" s="14">
        <f t="shared" si="12"/>
        <v>11728.425910994645</v>
      </c>
      <c r="L74" s="1">
        <v>417.7</v>
      </c>
      <c r="M74" s="7">
        <v>5518411.1799999997</v>
      </c>
      <c r="N74" s="31">
        <v>-167837.6521550545</v>
      </c>
      <c r="O74" s="7">
        <f t="shared" si="13"/>
        <v>5350574</v>
      </c>
      <c r="P74" s="7">
        <v>1757813.86</v>
      </c>
      <c r="Q74" s="7">
        <v>134236.88</v>
      </c>
      <c r="R74" s="7">
        <f t="shared" si="14"/>
        <v>3458523.26</v>
      </c>
      <c r="S74" s="7">
        <v>0</v>
      </c>
      <c r="T74" s="14">
        <f t="shared" si="15"/>
        <v>12809.609767775915</v>
      </c>
      <c r="U74" s="1">
        <f t="shared" si="9"/>
        <v>-1.6000000000000227</v>
      </c>
      <c r="V74" s="7">
        <f t="shared" si="9"/>
        <v>413079.16999999993</v>
      </c>
      <c r="W74" s="7">
        <f t="shared" si="9"/>
        <v>19765.373364889936</v>
      </c>
      <c r="X74" s="7">
        <f t="shared" si="9"/>
        <v>432845.01551994495</v>
      </c>
      <c r="Y74" s="7">
        <f t="shared" si="9"/>
        <v>16893.095672933385</v>
      </c>
      <c r="Z74" s="7">
        <f t="shared" si="9"/>
        <v>0</v>
      </c>
      <c r="AA74" s="7">
        <f t="shared" si="9"/>
        <v>415951.91984701157</v>
      </c>
      <c r="AB74" s="7">
        <f t="shared" si="9"/>
        <v>0</v>
      </c>
      <c r="AC74" s="14">
        <f t="shared" si="9"/>
        <v>1081.1838567812702</v>
      </c>
    </row>
    <row r="75" spans="1:29" x14ac:dyDescent="0.25">
      <c r="A75" s="7" t="s">
        <v>104</v>
      </c>
      <c r="B75" s="7" t="s">
        <v>106</v>
      </c>
      <c r="C75" s="1">
        <v>1294.9000000000001</v>
      </c>
      <c r="D75" s="7">
        <v>12919929.119999999</v>
      </c>
      <c r="E75" s="31">
        <v>-474762.03069019073</v>
      </c>
      <c r="F75" s="7">
        <f t="shared" si="10"/>
        <v>12445167.089309808</v>
      </c>
      <c r="G75" s="7">
        <v>10708394.035073498</v>
      </c>
      <c r="H75" s="7">
        <v>728543.06</v>
      </c>
      <c r="I75" s="7">
        <f t="shared" si="11"/>
        <v>1008229.9942363095</v>
      </c>
      <c r="J75" s="7">
        <v>0</v>
      </c>
      <c r="K75" s="14">
        <f t="shared" si="12"/>
        <v>9610.9097917289419</v>
      </c>
      <c r="L75" s="1">
        <v>1299</v>
      </c>
      <c r="M75" s="7">
        <v>14031792.539999999</v>
      </c>
      <c r="N75" s="31">
        <v>-426764.70430034329</v>
      </c>
      <c r="O75" s="7">
        <f t="shared" si="13"/>
        <v>13605028</v>
      </c>
      <c r="P75" s="7">
        <v>12058370.960000001</v>
      </c>
      <c r="Q75" s="7">
        <v>728543.06</v>
      </c>
      <c r="R75" s="7">
        <f t="shared" si="14"/>
        <v>818113.97999999905</v>
      </c>
      <c r="S75" s="7">
        <v>0</v>
      </c>
      <c r="T75" s="14">
        <f t="shared" si="15"/>
        <v>10473.462663587376</v>
      </c>
      <c r="U75" s="1">
        <f t="shared" si="9"/>
        <v>4.0999999999999091</v>
      </c>
      <c r="V75" s="7">
        <f t="shared" si="9"/>
        <v>1111863.42</v>
      </c>
      <c r="W75" s="7">
        <f t="shared" si="9"/>
        <v>47997.32638984744</v>
      </c>
      <c r="X75" s="7">
        <f t="shared" si="9"/>
        <v>1159860.9106901921</v>
      </c>
      <c r="Y75" s="7">
        <f t="shared" si="9"/>
        <v>1349976.9249265026</v>
      </c>
      <c r="Z75" s="7">
        <f t="shared" si="9"/>
        <v>0</v>
      </c>
      <c r="AA75" s="7">
        <f t="shared" si="9"/>
        <v>-190116.0142363105</v>
      </c>
      <c r="AB75" s="7">
        <f t="shared" si="9"/>
        <v>0</v>
      </c>
      <c r="AC75" s="14">
        <f t="shared" si="9"/>
        <v>862.55287185843372</v>
      </c>
    </row>
    <row r="76" spans="1:29" x14ac:dyDescent="0.25">
      <c r="A76" s="7" t="s">
        <v>107</v>
      </c>
      <c r="B76" s="7" t="s">
        <v>107</v>
      </c>
      <c r="C76" s="1">
        <v>2059</v>
      </c>
      <c r="D76" s="7">
        <v>19975143.93</v>
      </c>
      <c r="E76" s="31">
        <v>-734016.40267943183</v>
      </c>
      <c r="F76" s="7">
        <f t="shared" si="10"/>
        <v>19241127.527320568</v>
      </c>
      <c r="G76" s="7">
        <v>12033622.208284995</v>
      </c>
      <c r="H76" s="7">
        <v>755911.47</v>
      </c>
      <c r="I76" s="7">
        <f t="shared" si="11"/>
        <v>6451593.8490355732</v>
      </c>
      <c r="J76" s="7">
        <v>0</v>
      </c>
      <c r="K76" s="14">
        <f t="shared" si="12"/>
        <v>9344.8895227394696</v>
      </c>
      <c r="L76" s="1">
        <v>2069</v>
      </c>
      <c r="M76" s="7">
        <v>21720193.710000001</v>
      </c>
      <c r="N76" s="31">
        <v>-660600.70511805953</v>
      </c>
      <c r="O76" s="7">
        <f t="shared" si="13"/>
        <v>21059593</v>
      </c>
      <c r="P76" s="7">
        <v>13327241.33</v>
      </c>
      <c r="Q76" s="7">
        <v>755911.47</v>
      </c>
      <c r="R76" s="7">
        <f t="shared" si="14"/>
        <v>6976440.2000000002</v>
      </c>
      <c r="S76" s="7">
        <v>0</v>
      </c>
      <c r="T76" s="14">
        <f t="shared" si="15"/>
        <v>10178.633639439342</v>
      </c>
      <c r="U76" s="1">
        <f t="shared" si="9"/>
        <v>10</v>
      </c>
      <c r="V76" s="7">
        <f t="shared" si="9"/>
        <v>1745049.7800000012</v>
      </c>
      <c r="W76" s="7">
        <f t="shared" si="9"/>
        <v>73415.697561372304</v>
      </c>
      <c r="X76" s="7">
        <f t="shared" si="9"/>
        <v>1818465.4726794325</v>
      </c>
      <c r="Y76" s="7">
        <f t="shared" si="9"/>
        <v>1293619.1217150055</v>
      </c>
      <c r="Z76" s="7">
        <f t="shared" si="9"/>
        <v>0</v>
      </c>
      <c r="AA76" s="7">
        <f t="shared" si="9"/>
        <v>524846.35096442699</v>
      </c>
      <c r="AB76" s="7">
        <f t="shared" si="9"/>
        <v>0</v>
      </c>
      <c r="AC76" s="14">
        <f t="shared" si="9"/>
        <v>833.74411669987239</v>
      </c>
    </row>
    <row r="77" spans="1:29" x14ac:dyDescent="0.25">
      <c r="A77" s="7" t="s">
        <v>108</v>
      </c>
      <c r="B77" s="7" t="s">
        <v>108</v>
      </c>
      <c r="C77" s="1">
        <v>77.2</v>
      </c>
      <c r="D77" s="7">
        <v>1619685.66</v>
      </c>
      <c r="E77" s="31">
        <v>-59517.760962869885</v>
      </c>
      <c r="F77" s="7">
        <f t="shared" si="10"/>
        <v>1560167.8990371299</v>
      </c>
      <c r="G77" s="7">
        <v>1054878.3207656697</v>
      </c>
      <c r="H77" s="7">
        <v>86970.49</v>
      </c>
      <c r="I77" s="7">
        <f t="shared" si="11"/>
        <v>418319.08827146026</v>
      </c>
      <c r="J77" s="7">
        <v>0</v>
      </c>
      <c r="K77" s="14">
        <f t="shared" si="12"/>
        <v>20209.428744004272</v>
      </c>
      <c r="L77" s="1">
        <v>73.599999999999994</v>
      </c>
      <c r="M77" s="7">
        <v>1677979.36</v>
      </c>
      <c r="N77" s="31">
        <v>-51034.275439229044</v>
      </c>
      <c r="O77" s="7">
        <f t="shared" si="13"/>
        <v>1626945</v>
      </c>
      <c r="P77" s="7">
        <v>1048134.5</v>
      </c>
      <c r="Q77" s="7">
        <v>86970.49</v>
      </c>
      <c r="R77" s="7">
        <f t="shared" si="14"/>
        <v>491840.01</v>
      </c>
      <c r="S77" s="7">
        <v>0</v>
      </c>
      <c r="T77" s="14">
        <f t="shared" si="15"/>
        <v>22105.230978260872</v>
      </c>
      <c r="U77" s="1">
        <f t="shared" si="9"/>
        <v>-3.6000000000000085</v>
      </c>
      <c r="V77" s="7">
        <f t="shared" si="9"/>
        <v>58293.700000000186</v>
      </c>
      <c r="W77" s="7">
        <f t="shared" si="9"/>
        <v>8483.4855236408403</v>
      </c>
      <c r="X77" s="7">
        <f t="shared" si="9"/>
        <v>66777.100962870056</v>
      </c>
      <c r="Y77" s="7">
        <f t="shared" si="9"/>
        <v>-6743.8207656696904</v>
      </c>
      <c r="Z77" s="7">
        <f t="shared" si="9"/>
        <v>0</v>
      </c>
      <c r="AA77" s="7">
        <f t="shared" si="9"/>
        <v>73520.921728539746</v>
      </c>
      <c r="AB77" s="7">
        <f t="shared" si="9"/>
        <v>0</v>
      </c>
      <c r="AC77" s="14">
        <f t="shared" si="9"/>
        <v>1895.8022342566001</v>
      </c>
    </row>
    <row r="78" spans="1:29" x14ac:dyDescent="0.25">
      <c r="A78" s="7" t="s">
        <v>109</v>
      </c>
      <c r="B78" s="7" t="s">
        <v>109</v>
      </c>
      <c r="C78" s="1">
        <v>517.20000000000005</v>
      </c>
      <c r="D78" s="7">
        <v>5673908.8499999996</v>
      </c>
      <c r="E78" s="31">
        <v>-208496.22800229766</v>
      </c>
      <c r="F78" s="7">
        <f t="shared" si="10"/>
        <v>5465412.6219977019</v>
      </c>
      <c r="G78" s="7">
        <v>2926306.8541552867</v>
      </c>
      <c r="H78" s="7">
        <v>281770.13</v>
      </c>
      <c r="I78" s="7">
        <f t="shared" si="11"/>
        <v>2257335.6378424154</v>
      </c>
      <c r="J78" s="7">
        <v>0</v>
      </c>
      <c r="K78" s="14">
        <f t="shared" si="12"/>
        <v>10567.309787311875</v>
      </c>
      <c r="L78" s="1">
        <v>525.9</v>
      </c>
      <c r="M78" s="7">
        <v>6257084.46</v>
      </c>
      <c r="N78" s="31">
        <v>-190303.75425962315</v>
      </c>
      <c r="O78" s="7">
        <f t="shared" si="13"/>
        <v>6066781</v>
      </c>
      <c r="P78" s="7">
        <v>2960290.1</v>
      </c>
      <c r="Q78" s="7">
        <v>281770.13</v>
      </c>
      <c r="R78" s="7">
        <f t="shared" si="14"/>
        <v>2824720.77</v>
      </c>
      <c r="S78" s="7">
        <v>0</v>
      </c>
      <c r="T78" s="14">
        <f t="shared" si="15"/>
        <v>11535.997337896939</v>
      </c>
      <c r="U78" s="1">
        <f t="shared" si="9"/>
        <v>8.6999999999999318</v>
      </c>
      <c r="V78" s="7">
        <f t="shared" si="9"/>
        <v>583175.61000000034</v>
      </c>
      <c r="W78" s="7">
        <f t="shared" si="9"/>
        <v>18192.473742674512</v>
      </c>
      <c r="X78" s="7">
        <f t="shared" si="9"/>
        <v>601368.37800229806</v>
      </c>
      <c r="Y78" s="7">
        <f t="shared" si="9"/>
        <v>33983.245844713412</v>
      </c>
      <c r="Z78" s="7">
        <f t="shared" si="9"/>
        <v>0</v>
      </c>
      <c r="AA78" s="7">
        <f t="shared" si="9"/>
        <v>567385.13215758465</v>
      </c>
      <c r="AB78" s="7">
        <f t="shared" si="9"/>
        <v>0</v>
      </c>
      <c r="AC78" s="14">
        <f t="shared" si="9"/>
        <v>968.68755058506395</v>
      </c>
    </row>
    <row r="79" spans="1:29" x14ac:dyDescent="0.25">
      <c r="A79" s="7" t="s">
        <v>109</v>
      </c>
      <c r="B79" s="7" t="s">
        <v>110</v>
      </c>
      <c r="C79" s="1">
        <v>208.2</v>
      </c>
      <c r="D79" s="7">
        <v>3129044.67</v>
      </c>
      <c r="E79" s="31">
        <v>-114981.40491729863</v>
      </c>
      <c r="F79" s="7">
        <f t="shared" si="10"/>
        <v>3014063.2650827011</v>
      </c>
      <c r="G79" s="7">
        <v>897445.83795658662</v>
      </c>
      <c r="H79" s="7">
        <v>100533.33</v>
      </c>
      <c r="I79" s="7">
        <f t="shared" si="11"/>
        <v>2016084.0971261142</v>
      </c>
      <c r="J79" s="7">
        <v>0</v>
      </c>
      <c r="K79" s="14">
        <f t="shared" si="12"/>
        <v>14476.768804431802</v>
      </c>
      <c r="L79" s="1">
        <v>218</v>
      </c>
      <c r="M79" s="7">
        <v>3476354.01</v>
      </c>
      <c r="N79" s="31">
        <v>-105730.26838101774</v>
      </c>
      <c r="O79" s="7">
        <f t="shared" si="13"/>
        <v>3370624</v>
      </c>
      <c r="P79" s="7">
        <v>863088.99</v>
      </c>
      <c r="Q79" s="7">
        <v>100533.33</v>
      </c>
      <c r="R79" s="7">
        <f t="shared" si="14"/>
        <v>2407001.6799999997</v>
      </c>
      <c r="S79" s="7">
        <v>0</v>
      </c>
      <c r="T79" s="14">
        <f t="shared" si="15"/>
        <v>15461.577981651377</v>
      </c>
      <c r="U79" s="1">
        <f t="shared" si="9"/>
        <v>9.8000000000000114</v>
      </c>
      <c r="V79" s="7">
        <f t="shared" si="9"/>
        <v>347309.33999999985</v>
      </c>
      <c r="W79" s="7">
        <f t="shared" si="9"/>
        <v>9251.1365362808865</v>
      </c>
      <c r="X79" s="7">
        <f t="shared" si="9"/>
        <v>356560.73491729889</v>
      </c>
      <c r="Y79" s="7">
        <f t="shared" si="9"/>
        <v>-34356.847956586629</v>
      </c>
      <c r="Z79" s="7">
        <f t="shared" si="9"/>
        <v>0</v>
      </c>
      <c r="AA79" s="7">
        <f t="shared" si="9"/>
        <v>390917.58287388552</v>
      </c>
      <c r="AB79" s="7">
        <f t="shared" si="9"/>
        <v>0</v>
      </c>
      <c r="AC79" s="14">
        <f t="shared" si="9"/>
        <v>984.80917721957485</v>
      </c>
    </row>
    <row r="80" spans="1:29" x14ac:dyDescent="0.25">
      <c r="A80" s="7" t="s">
        <v>111</v>
      </c>
      <c r="B80" s="7" t="s">
        <v>112</v>
      </c>
      <c r="C80" s="1">
        <v>158.1</v>
      </c>
      <c r="D80" s="7">
        <v>2784567.23</v>
      </c>
      <c r="E80" s="31">
        <v>-102323.06852687745</v>
      </c>
      <c r="F80" s="7">
        <f t="shared" si="10"/>
        <v>2682244.1614731224</v>
      </c>
      <c r="G80" s="7">
        <v>1398077.2267165238</v>
      </c>
      <c r="H80" s="7">
        <v>334285.53000000003</v>
      </c>
      <c r="I80" s="7">
        <f t="shared" si="11"/>
        <v>949881.40475659864</v>
      </c>
      <c r="J80" s="7">
        <v>0</v>
      </c>
      <c r="K80" s="14">
        <f t="shared" si="12"/>
        <v>16965.491217413804</v>
      </c>
      <c r="L80" s="1">
        <v>155</v>
      </c>
      <c r="M80" s="7">
        <v>2972976.73</v>
      </c>
      <c r="N80" s="31">
        <v>-90420.488433921186</v>
      </c>
      <c r="O80" s="7">
        <f t="shared" si="13"/>
        <v>2882556</v>
      </c>
      <c r="P80" s="7">
        <v>1370270.34</v>
      </c>
      <c r="Q80" s="7">
        <v>334285.53000000003</v>
      </c>
      <c r="R80" s="7">
        <f t="shared" si="14"/>
        <v>1178000.1299999999</v>
      </c>
      <c r="S80" s="7">
        <v>0</v>
      </c>
      <c r="T80" s="14">
        <f t="shared" si="15"/>
        <v>18597.135483870967</v>
      </c>
      <c r="U80" s="1">
        <f t="shared" si="9"/>
        <v>-3.0999999999999943</v>
      </c>
      <c r="V80" s="7">
        <f t="shared" si="9"/>
        <v>188409.5</v>
      </c>
      <c r="W80" s="7">
        <f t="shared" si="9"/>
        <v>11902.580092956268</v>
      </c>
      <c r="X80" s="7">
        <f t="shared" si="9"/>
        <v>200311.83852687757</v>
      </c>
      <c r="Y80" s="7">
        <f t="shared" si="9"/>
        <v>-27806.886716523673</v>
      </c>
      <c r="Z80" s="7">
        <f t="shared" si="9"/>
        <v>0</v>
      </c>
      <c r="AA80" s="7">
        <f t="shared" si="9"/>
        <v>228118.72524340125</v>
      </c>
      <c r="AB80" s="7">
        <f t="shared" si="9"/>
        <v>0</v>
      </c>
      <c r="AC80" s="14">
        <f t="shared" si="9"/>
        <v>1631.6442664571623</v>
      </c>
    </row>
    <row r="81" spans="1:29" x14ac:dyDescent="0.25">
      <c r="A81" s="7" t="s">
        <v>113</v>
      </c>
      <c r="B81" s="7" t="s">
        <v>113</v>
      </c>
      <c r="C81" s="1">
        <v>79970</v>
      </c>
      <c r="D81" s="7">
        <v>772808312.61000001</v>
      </c>
      <c r="E81" s="31">
        <v>-28397992.002991993</v>
      </c>
      <c r="F81" s="7">
        <f t="shared" si="10"/>
        <v>744410320.60700798</v>
      </c>
      <c r="G81" s="7">
        <v>311799524.97931784</v>
      </c>
      <c r="H81" s="7">
        <v>27450111.16</v>
      </c>
      <c r="I81" s="7">
        <f t="shared" si="11"/>
        <v>405160684.46769011</v>
      </c>
      <c r="J81" s="7">
        <v>0</v>
      </c>
      <c r="K81" s="14">
        <f t="shared" si="12"/>
        <v>9308.6197399900957</v>
      </c>
      <c r="L81" s="1">
        <v>78535</v>
      </c>
      <c r="M81" s="7">
        <v>822090268.84000003</v>
      </c>
      <c r="N81" s="31">
        <v>-25003156.901697773</v>
      </c>
      <c r="O81" s="7">
        <f t="shared" si="13"/>
        <v>797087112</v>
      </c>
      <c r="P81" s="7">
        <v>326215418.17000002</v>
      </c>
      <c r="Q81" s="7">
        <v>27450111.16</v>
      </c>
      <c r="R81" s="7">
        <f t="shared" si="14"/>
        <v>443421582.66999996</v>
      </c>
      <c r="S81" s="7">
        <v>0</v>
      </c>
      <c r="T81" s="14">
        <f t="shared" si="15"/>
        <v>10149.450716241166</v>
      </c>
      <c r="U81" s="1">
        <f t="shared" si="9"/>
        <v>-1435</v>
      </c>
      <c r="V81" s="7">
        <f t="shared" si="9"/>
        <v>49281956.230000019</v>
      </c>
      <c r="W81" s="7">
        <f t="shared" si="9"/>
        <v>3394835.1012942195</v>
      </c>
      <c r="X81" s="7">
        <f t="shared" si="9"/>
        <v>52676791.39299202</v>
      </c>
      <c r="Y81" s="7">
        <f t="shared" si="9"/>
        <v>14415893.190682173</v>
      </c>
      <c r="Z81" s="7">
        <f t="shared" si="9"/>
        <v>0</v>
      </c>
      <c r="AA81" s="7">
        <f t="shared" si="9"/>
        <v>38260898.202309847</v>
      </c>
      <c r="AB81" s="7">
        <f t="shared" si="9"/>
        <v>0</v>
      </c>
      <c r="AC81" s="14">
        <f t="shared" si="9"/>
        <v>840.83097625107075</v>
      </c>
    </row>
    <row r="82" spans="1:29" x14ac:dyDescent="0.25">
      <c r="A82" s="7" t="s">
        <v>76</v>
      </c>
      <c r="B82" s="7" t="s">
        <v>114</v>
      </c>
      <c r="C82" s="1">
        <v>191.5</v>
      </c>
      <c r="D82" s="7">
        <v>2950892.52</v>
      </c>
      <c r="E82" s="31">
        <v>-108434.93893283018</v>
      </c>
      <c r="F82" s="7">
        <f t="shared" si="10"/>
        <v>2842457.58106717</v>
      </c>
      <c r="G82" s="7">
        <v>489453.05321286328</v>
      </c>
      <c r="H82" s="7">
        <v>89421.27</v>
      </c>
      <c r="I82" s="7">
        <f t="shared" si="11"/>
        <v>2263583.2578543066</v>
      </c>
      <c r="J82" s="7">
        <v>0</v>
      </c>
      <c r="K82" s="14">
        <f t="shared" si="12"/>
        <v>14843.120527765901</v>
      </c>
      <c r="L82" s="1">
        <v>193.5</v>
      </c>
      <c r="M82" s="7">
        <v>3215810.88</v>
      </c>
      <c r="N82" s="31">
        <v>-97806.076834216568</v>
      </c>
      <c r="O82" s="7">
        <f t="shared" si="13"/>
        <v>3118005</v>
      </c>
      <c r="P82" s="7">
        <v>488195.98</v>
      </c>
      <c r="Q82" s="7">
        <v>89421.27</v>
      </c>
      <c r="R82" s="7">
        <f t="shared" si="14"/>
        <v>2540387.75</v>
      </c>
      <c r="S82" s="7">
        <v>0</v>
      </c>
      <c r="T82" s="14">
        <f t="shared" si="15"/>
        <v>16113.720930232557</v>
      </c>
      <c r="U82" s="1">
        <f t="shared" si="9"/>
        <v>2</v>
      </c>
      <c r="V82" s="7">
        <f t="shared" si="9"/>
        <v>264918.35999999987</v>
      </c>
      <c r="W82" s="7">
        <f t="shared" si="9"/>
        <v>10628.862098613608</v>
      </c>
      <c r="X82" s="7">
        <f t="shared" si="9"/>
        <v>275547.41893282998</v>
      </c>
      <c r="Y82" s="7">
        <f t="shared" si="9"/>
        <v>-1257.0732128632953</v>
      </c>
      <c r="Z82" s="7">
        <f t="shared" si="9"/>
        <v>0</v>
      </c>
      <c r="AA82" s="7">
        <f t="shared" si="9"/>
        <v>276804.4921456934</v>
      </c>
      <c r="AB82" s="7">
        <f t="shared" si="9"/>
        <v>0</v>
      </c>
      <c r="AC82" s="14">
        <f t="shared" si="9"/>
        <v>1270.6004024666563</v>
      </c>
    </row>
    <row r="83" spans="1:29" x14ac:dyDescent="0.25">
      <c r="A83" s="7" t="s">
        <v>76</v>
      </c>
      <c r="B83" s="7" t="s">
        <v>115</v>
      </c>
      <c r="C83" s="1">
        <v>87.5</v>
      </c>
      <c r="D83" s="7">
        <v>1590048.84</v>
      </c>
      <c r="E83" s="31">
        <v>-58428.711888705955</v>
      </c>
      <c r="F83" s="7">
        <f t="shared" si="10"/>
        <v>1531620.1281112942</v>
      </c>
      <c r="G83" s="7">
        <v>328998.1485315811</v>
      </c>
      <c r="H83" s="7">
        <v>62710.07</v>
      </c>
      <c r="I83" s="7">
        <f t="shared" si="11"/>
        <v>1139911.9095797131</v>
      </c>
      <c r="J83" s="7">
        <v>0</v>
      </c>
      <c r="K83" s="14">
        <f t="shared" si="12"/>
        <v>17504.230035557648</v>
      </c>
      <c r="L83" s="1">
        <v>86.2</v>
      </c>
      <c r="M83" s="7">
        <v>1698175.2</v>
      </c>
      <c r="N83" s="31">
        <v>-51648.514258761723</v>
      </c>
      <c r="O83" s="7">
        <f t="shared" si="13"/>
        <v>1646527</v>
      </c>
      <c r="P83" s="7">
        <v>411059.77</v>
      </c>
      <c r="Q83" s="7">
        <v>62710.07</v>
      </c>
      <c r="R83" s="7">
        <f t="shared" si="14"/>
        <v>1172757.1599999999</v>
      </c>
      <c r="S83" s="7">
        <v>0</v>
      </c>
      <c r="T83" s="14">
        <f t="shared" si="15"/>
        <v>19101.241299303943</v>
      </c>
      <c r="U83" s="1">
        <f t="shared" si="9"/>
        <v>-1.2999999999999972</v>
      </c>
      <c r="V83" s="7">
        <f t="shared" si="9"/>
        <v>108126.35999999987</v>
      </c>
      <c r="W83" s="7">
        <f t="shared" si="9"/>
        <v>6780.1976299442322</v>
      </c>
      <c r="X83" s="7">
        <f t="shared" si="9"/>
        <v>114906.87188870576</v>
      </c>
      <c r="Y83" s="7">
        <f t="shared" si="9"/>
        <v>82061.621468418918</v>
      </c>
      <c r="Z83" s="7">
        <f t="shared" si="9"/>
        <v>0</v>
      </c>
      <c r="AA83" s="7">
        <f t="shared" si="9"/>
        <v>32845.250420286786</v>
      </c>
      <c r="AB83" s="7">
        <f t="shared" si="9"/>
        <v>0</v>
      </c>
      <c r="AC83" s="14">
        <f t="shared" si="9"/>
        <v>1597.0112637462953</v>
      </c>
    </row>
    <row r="84" spans="1:29" x14ac:dyDescent="0.25">
      <c r="A84" s="7" t="s">
        <v>57</v>
      </c>
      <c r="B84" s="7" t="s">
        <v>116</v>
      </c>
      <c r="C84" s="1">
        <v>143.1</v>
      </c>
      <c r="D84" s="7">
        <v>2411575.94</v>
      </c>
      <c r="E84" s="31">
        <v>-88616.948266818785</v>
      </c>
      <c r="F84" s="7">
        <f t="shared" si="10"/>
        <v>2322958.9917331813</v>
      </c>
      <c r="G84" s="7">
        <v>1130251.5099103516</v>
      </c>
      <c r="H84" s="7">
        <v>104035.6</v>
      </c>
      <c r="I84" s="7">
        <f t="shared" si="11"/>
        <v>1088671.8818228296</v>
      </c>
      <c r="J84" s="7">
        <v>0</v>
      </c>
      <c r="K84" s="14">
        <f t="shared" si="12"/>
        <v>16233.116643837746</v>
      </c>
      <c r="L84" s="1">
        <v>141.5</v>
      </c>
      <c r="M84" s="7">
        <v>2592181.9700000002</v>
      </c>
      <c r="N84" s="31">
        <v>-78838.948677880864</v>
      </c>
      <c r="O84" s="7">
        <f t="shared" si="13"/>
        <v>2513343</v>
      </c>
      <c r="P84" s="7">
        <v>1144539.68</v>
      </c>
      <c r="Q84" s="7">
        <v>104035.6</v>
      </c>
      <c r="R84" s="7">
        <f t="shared" si="14"/>
        <v>1264767.72</v>
      </c>
      <c r="S84" s="7">
        <v>0</v>
      </c>
      <c r="T84" s="14">
        <f t="shared" si="15"/>
        <v>17762.141342756182</v>
      </c>
      <c r="U84" s="1">
        <f t="shared" si="9"/>
        <v>-1.5999999999999943</v>
      </c>
      <c r="V84" s="7">
        <f t="shared" si="9"/>
        <v>180606.03000000026</v>
      </c>
      <c r="W84" s="7">
        <f t="shared" si="9"/>
        <v>9777.9995889379206</v>
      </c>
      <c r="X84" s="7">
        <f t="shared" si="9"/>
        <v>190384.00826681871</v>
      </c>
      <c r="Y84" s="7">
        <f t="shared" si="9"/>
        <v>14288.170089648338</v>
      </c>
      <c r="Z84" s="7">
        <f t="shared" si="9"/>
        <v>0</v>
      </c>
      <c r="AA84" s="7">
        <f t="shared" si="9"/>
        <v>176095.83817717037</v>
      </c>
      <c r="AB84" s="7">
        <f t="shared" si="9"/>
        <v>0</v>
      </c>
      <c r="AC84" s="14">
        <f t="shared" si="9"/>
        <v>1529.0246989184361</v>
      </c>
    </row>
    <row r="85" spans="1:29" x14ac:dyDescent="0.25">
      <c r="A85" s="7" t="s">
        <v>57</v>
      </c>
      <c r="B85" s="7" t="s">
        <v>117</v>
      </c>
      <c r="C85" s="1">
        <v>152</v>
      </c>
      <c r="D85" s="7">
        <v>2490848.86</v>
      </c>
      <c r="E85" s="31">
        <v>-91529.949733651985</v>
      </c>
      <c r="F85" s="7">
        <f t="shared" si="10"/>
        <v>2399318.9102663477</v>
      </c>
      <c r="G85" s="7">
        <v>817631.27617346041</v>
      </c>
      <c r="H85" s="7">
        <v>87686.41</v>
      </c>
      <c r="I85" s="7">
        <f t="shared" si="11"/>
        <v>1494001.2240928875</v>
      </c>
      <c r="J85" s="7">
        <v>0</v>
      </c>
      <c r="K85" s="14">
        <f t="shared" si="12"/>
        <v>15784.992830699655</v>
      </c>
      <c r="L85" s="1">
        <v>151.9</v>
      </c>
      <c r="M85" s="7">
        <v>2695321.09</v>
      </c>
      <c r="N85" s="31">
        <v>-81975.834854263667</v>
      </c>
      <c r="O85" s="7">
        <f t="shared" si="13"/>
        <v>2613345</v>
      </c>
      <c r="P85" s="7">
        <v>795826.44</v>
      </c>
      <c r="Q85" s="7">
        <v>87686.41</v>
      </c>
      <c r="R85" s="7">
        <f t="shared" si="14"/>
        <v>1729832.1500000001</v>
      </c>
      <c r="S85" s="7">
        <v>0</v>
      </c>
      <c r="T85" s="14">
        <f t="shared" si="15"/>
        <v>17204.377880184333</v>
      </c>
      <c r="U85" s="1">
        <f t="shared" si="9"/>
        <v>-9.9999999999994316E-2</v>
      </c>
      <c r="V85" s="7">
        <f t="shared" si="9"/>
        <v>204472.22999999998</v>
      </c>
      <c r="W85" s="7">
        <f t="shared" si="9"/>
        <v>9554.1148793883185</v>
      </c>
      <c r="X85" s="7">
        <f t="shared" si="9"/>
        <v>214026.0897336523</v>
      </c>
      <c r="Y85" s="7">
        <f t="shared" si="9"/>
        <v>-21804.83617346047</v>
      </c>
      <c r="Z85" s="7">
        <f t="shared" si="9"/>
        <v>0</v>
      </c>
      <c r="AA85" s="7">
        <f t="shared" si="9"/>
        <v>235830.92590711266</v>
      </c>
      <c r="AB85" s="7">
        <f t="shared" si="9"/>
        <v>0</v>
      </c>
      <c r="AC85" s="14">
        <f t="shared" si="9"/>
        <v>1419.3850494846774</v>
      </c>
    </row>
    <row r="86" spans="1:29" x14ac:dyDescent="0.25">
      <c r="A86" s="7" t="s">
        <v>57</v>
      </c>
      <c r="B86" s="7" t="s">
        <v>118</v>
      </c>
      <c r="C86" s="1">
        <v>217</v>
      </c>
      <c r="D86" s="7">
        <v>3239768.81</v>
      </c>
      <c r="E86" s="31">
        <v>-119050.12828757243</v>
      </c>
      <c r="F86" s="7">
        <f t="shared" si="10"/>
        <v>3120718.6817124276</v>
      </c>
      <c r="G86" s="7">
        <v>680027.12482046196</v>
      </c>
      <c r="H86" s="7">
        <v>73813.259999999995</v>
      </c>
      <c r="I86" s="7">
        <f t="shared" si="11"/>
        <v>2366878.2968919659</v>
      </c>
      <c r="J86" s="7">
        <v>0</v>
      </c>
      <c r="K86" s="14">
        <f t="shared" si="12"/>
        <v>14381.192081624091</v>
      </c>
      <c r="L86" s="1">
        <v>216</v>
      </c>
      <c r="M86" s="7">
        <v>3497930.73</v>
      </c>
      <c r="N86" s="31">
        <v>-106386.50545866281</v>
      </c>
      <c r="O86" s="7">
        <f t="shared" si="13"/>
        <v>3391544</v>
      </c>
      <c r="P86" s="7">
        <v>654727.68000000005</v>
      </c>
      <c r="Q86" s="7">
        <v>73813.259999999995</v>
      </c>
      <c r="R86" s="7">
        <f t="shared" si="14"/>
        <v>2663003.06</v>
      </c>
      <c r="S86" s="7">
        <v>0</v>
      </c>
      <c r="T86" s="14">
        <f t="shared" si="15"/>
        <v>15701.592592592593</v>
      </c>
      <c r="U86" s="1">
        <f t="shared" si="9"/>
        <v>-1</v>
      </c>
      <c r="V86" s="7">
        <f t="shared" si="9"/>
        <v>258161.91999999993</v>
      </c>
      <c r="W86" s="7">
        <f t="shared" si="9"/>
        <v>12663.622828909618</v>
      </c>
      <c r="X86" s="7">
        <f t="shared" si="9"/>
        <v>270825.31828757236</v>
      </c>
      <c r="Y86" s="7">
        <f t="shared" si="9"/>
        <v>-25299.444820461911</v>
      </c>
      <c r="Z86" s="7">
        <f t="shared" si="9"/>
        <v>0</v>
      </c>
      <c r="AA86" s="7">
        <f t="shared" si="9"/>
        <v>296124.76310803415</v>
      </c>
      <c r="AB86" s="7">
        <f t="shared" si="9"/>
        <v>0</v>
      </c>
      <c r="AC86" s="14">
        <f t="shared" si="9"/>
        <v>1320.4005109685022</v>
      </c>
    </row>
    <row r="87" spans="1:29" x14ac:dyDescent="0.25">
      <c r="A87" s="7" t="s">
        <v>57</v>
      </c>
      <c r="B87" s="7" t="s">
        <v>119</v>
      </c>
      <c r="C87" s="1">
        <v>109.1</v>
      </c>
      <c r="D87" s="7">
        <v>2032511.16</v>
      </c>
      <c r="E87" s="31">
        <v>-74687.648574505118</v>
      </c>
      <c r="F87" s="7">
        <f t="shared" si="10"/>
        <v>1957823.5114254947</v>
      </c>
      <c r="G87" s="7">
        <v>456049.36713475542</v>
      </c>
      <c r="H87" s="7">
        <v>36015</v>
      </c>
      <c r="I87" s="7">
        <f t="shared" si="11"/>
        <v>1465759.1442907392</v>
      </c>
      <c r="J87" s="7">
        <v>0</v>
      </c>
      <c r="K87" s="14">
        <f t="shared" si="12"/>
        <v>17945.220086393168</v>
      </c>
      <c r="L87" s="1">
        <v>108.5</v>
      </c>
      <c r="M87" s="7">
        <v>2191568.9900000002</v>
      </c>
      <c r="N87" s="31">
        <v>-66654.655084513681</v>
      </c>
      <c r="O87" s="7">
        <f t="shared" si="13"/>
        <v>2124914</v>
      </c>
      <c r="P87" s="7">
        <v>450874.61</v>
      </c>
      <c r="Q87" s="7">
        <v>36015</v>
      </c>
      <c r="R87" s="7">
        <f t="shared" si="14"/>
        <v>1638024.3900000001</v>
      </c>
      <c r="S87" s="7">
        <v>0</v>
      </c>
      <c r="T87" s="14">
        <f t="shared" si="15"/>
        <v>19584.460829493088</v>
      </c>
      <c r="U87" s="1">
        <f t="shared" si="9"/>
        <v>-0.59999999999999432</v>
      </c>
      <c r="V87" s="7">
        <f t="shared" si="9"/>
        <v>159057.83000000031</v>
      </c>
      <c r="W87" s="7">
        <f t="shared" si="9"/>
        <v>8032.9934899914369</v>
      </c>
      <c r="X87" s="7">
        <f t="shared" si="9"/>
        <v>167090.48857450532</v>
      </c>
      <c r="Y87" s="7">
        <f t="shared" si="9"/>
        <v>-5174.7571347554331</v>
      </c>
      <c r="Z87" s="7">
        <f t="shared" si="9"/>
        <v>0</v>
      </c>
      <c r="AA87" s="7">
        <f t="shared" si="9"/>
        <v>172265.24570926093</v>
      </c>
      <c r="AB87" s="7">
        <f t="shared" si="9"/>
        <v>0</v>
      </c>
      <c r="AC87" s="14">
        <f t="shared" si="9"/>
        <v>1639.2407430999192</v>
      </c>
    </row>
    <row r="88" spans="1:29" x14ac:dyDescent="0.25">
      <c r="A88" s="7" t="s">
        <v>57</v>
      </c>
      <c r="B88" s="7" t="s">
        <v>120</v>
      </c>
      <c r="C88" s="1">
        <v>708.7</v>
      </c>
      <c r="D88" s="7">
        <v>7403011.4000000004</v>
      </c>
      <c r="E88" s="31">
        <v>-272034.67548795906</v>
      </c>
      <c r="F88" s="7">
        <f t="shared" si="10"/>
        <v>7130976.7245120415</v>
      </c>
      <c r="G88" s="7">
        <v>2848450.7518811291</v>
      </c>
      <c r="H88" s="7">
        <v>1205523.3700000001</v>
      </c>
      <c r="I88" s="7">
        <f t="shared" si="11"/>
        <v>3077002.6026309123</v>
      </c>
      <c r="J88" s="7">
        <v>0</v>
      </c>
      <c r="K88" s="14">
        <f t="shared" si="12"/>
        <v>10062.052666166277</v>
      </c>
      <c r="L88" s="1">
        <v>699.7</v>
      </c>
      <c r="M88" s="7">
        <v>7930638.9199999999</v>
      </c>
      <c r="N88" s="31">
        <v>-241203.45023335086</v>
      </c>
      <c r="O88" s="7">
        <f t="shared" si="13"/>
        <v>7689435</v>
      </c>
      <c r="P88" s="7">
        <v>2838892.2</v>
      </c>
      <c r="Q88" s="7">
        <v>1205523.3700000001</v>
      </c>
      <c r="R88" s="7">
        <f t="shared" si="14"/>
        <v>3645019.4299999997</v>
      </c>
      <c r="S88" s="7">
        <v>0</v>
      </c>
      <c r="T88" s="14">
        <f t="shared" si="15"/>
        <v>10989.616978705159</v>
      </c>
      <c r="U88" s="1">
        <f t="shared" si="9"/>
        <v>-9</v>
      </c>
      <c r="V88" s="7">
        <f t="shared" si="9"/>
        <v>527627.51999999955</v>
      </c>
      <c r="W88" s="7">
        <f t="shared" si="9"/>
        <v>30831.225254608202</v>
      </c>
      <c r="X88" s="7">
        <f t="shared" si="9"/>
        <v>558458.27548795845</v>
      </c>
      <c r="Y88" s="7">
        <f t="shared" si="9"/>
        <v>-9558.5518811289221</v>
      </c>
      <c r="Z88" s="7">
        <f t="shared" si="9"/>
        <v>0</v>
      </c>
      <c r="AA88" s="7">
        <f t="shared" si="9"/>
        <v>568016.82736908738</v>
      </c>
      <c r="AB88" s="7">
        <f t="shared" si="9"/>
        <v>0</v>
      </c>
      <c r="AC88" s="14">
        <f t="shared" si="9"/>
        <v>927.5643125388815</v>
      </c>
    </row>
    <row r="89" spans="1:29" x14ac:dyDescent="0.25">
      <c r="A89" s="7" t="s">
        <v>121</v>
      </c>
      <c r="B89" s="7" t="s">
        <v>121</v>
      </c>
      <c r="C89" s="1">
        <v>982.9</v>
      </c>
      <c r="D89" s="7">
        <v>10361280.5</v>
      </c>
      <c r="E89" s="31">
        <v>-380740.67783513316</v>
      </c>
      <c r="F89" s="7">
        <f t="shared" si="10"/>
        <v>9980539.8221648671</v>
      </c>
      <c r="G89" s="7">
        <v>5856177.0240289923</v>
      </c>
      <c r="H89" s="7">
        <v>396691.18</v>
      </c>
      <c r="I89" s="7">
        <f t="shared" si="11"/>
        <v>3727671.6181358746</v>
      </c>
      <c r="J89" s="7">
        <v>0</v>
      </c>
      <c r="K89" s="14">
        <f t="shared" si="12"/>
        <v>10154.176235796996</v>
      </c>
      <c r="L89" s="1">
        <v>977.9</v>
      </c>
      <c r="M89" s="7">
        <v>11181101.99</v>
      </c>
      <c r="N89" s="31">
        <v>-340063.44313542213</v>
      </c>
      <c r="O89" s="7">
        <f t="shared" si="13"/>
        <v>10841039</v>
      </c>
      <c r="P89" s="7">
        <v>6985805.1699999999</v>
      </c>
      <c r="Q89" s="7">
        <v>396691.18</v>
      </c>
      <c r="R89" s="7">
        <f t="shared" si="14"/>
        <v>3458542.65</v>
      </c>
      <c r="S89" s="7">
        <v>0</v>
      </c>
      <c r="T89" s="14">
        <f t="shared" si="15"/>
        <v>11086.040494938134</v>
      </c>
      <c r="U89" s="1">
        <f t="shared" si="9"/>
        <v>-5</v>
      </c>
      <c r="V89" s="7">
        <f t="shared" si="9"/>
        <v>819821.49000000022</v>
      </c>
      <c r="W89" s="7">
        <f t="shared" si="9"/>
        <v>40677.234699711029</v>
      </c>
      <c r="X89" s="7">
        <f t="shared" si="9"/>
        <v>860499.17783513293</v>
      </c>
      <c r="Y89" s="7">
        <f t="shared" si="9"/>
        <v>1129628.1459710076</v>
      </c>
      <c r="Z89" s="7">
        <f t="shared" si="9"/>
        <v>0</v>
      </c>
      <c r="AA89" s="7">
        <f t="shared" si="9"/>
        <v>-269128.96813587472</v>
      </c>
      <c r="AB89" s="7">
        <f t="shared" si="9"/>
        <v>0</v>
      </c>
      <c r="AC89" s="14">
        <f t="shared" si="9"/>
        <v>931.86425914113715</v>
      </c>
    </row>
    <row r="90" spans="1:29" x14ac:dyDescent="0.25">
      <c r="A90" s="7" t="s">
        <v>122</v>
      </c>
      <c r="B90" s="7" t="s">
        <v>123</v>
      </c>
      <c r="C90" s="1">
        <v>5990.9</v>
      </c>
      <c r="D90" s="7">
        <v>57748531.310000002</v>
      </c>
      <c r="E90" s="31">
        <v>-2122055.7589337351</v>
      </c>
      <c r="F90" s="7">
        <f t="shared" si="10"/>
        <v>55626475.551066265</v>
      </c>
      <c r="G90" s="7">
        <v>11814191.210801873</v>
      </c>
      <c r="H90" s="7">
        <v>1125447.3799999999</v>
      </c>
      <c r="I90" s="7">
        <f t="shared" si="11"/>
        <v>42686836.960264392</v>
      </c>
      <c r="J90" s="7">
        <v>0</v>
      </c>
      <c r="K90" s="14">
        <f t="shared" si="12"/>
        <v>9285.1617538376977</v>
      </c>
      <c r="L90" s="1">
        <v>5947.3</v>
      </c>
      <c r="M90" s="7">
        <v>62062300.969999999</v>
      </c>
      <c r="N90" s="31">
        <v>-1887570.6326300174</v>
      </c>
      <c r="O90" s="7">
        <f t="shared" si="13"/>
        <v>60174730</v>
      </c>
      <c r="P90" s="7">
        <v>13164149.92</v>
      </c>
      <c r="Q90" s="7">
        <v>1125447.3799999999</v>
      </c>
      <c r="R90" s="7">
        <f t="shared" si="14"/>
        <v>45885132.699999996</v>
      </c>
      <c r="S90" s="7">
        <v>0</v>
      </c>
      <c r="T90" s="14">
        <f t="shared" si="15"/>
        <v>10117.991357422696</v>
      </c>
      <c r="U90" s="1">
        <f t="shared" si="9"/>
        <v>-43.599999999999454</v>
      </c>
      <c r="V90" s="7">
        <f t="shared" si="9"/>
        <v>4313769.6599999964</v>
      </c>
      <c r="W90" s="7">
        <f t="shared" si="9"/>
        <v>234485.12630371773</v>
      </c>
      <c r="X90" s="7">
        <f t="shared" si="9"/>
        <v>4548254.4489337355</v>
      </c>
      <c r="Y90" s="7">
        <f t="shared" si="9"/>
        <v>1349958.7091981266</v>
      </c>
      <c r="Z90" s="7">
        <f t="shared" si="9"/>
        <v>0</v>
      </c>
      <c r="AA90" s="7">
        <f t="shared" si="9"/>
        <v>3198295.7397356033</v>
      </c>
      <c r="AB90" s="7">
        <f t="shared" si="9"/>
        <v>0</v>
      </c>
      <c r="AC90" s="14">
        <f t="shared" si="9"/>
        <v>832.82960358499804</v>
      </c>
    </row>
    <row r="91" spans="1:29" x14ac:dyDescent="0.25">
      <c r="A91" s="7" t="s">
        <v>122</v>
      </c>
      <c r="B91" s="7" t="s">
        <v>124</v>
      </c>
      <c r="C91" s="1">
        <v>1374.7</v>
      </c>
      <c r="D91" s="7">
        <v>14111193.9</v>
      </c>
      <c r="E91" s="31">
        <v>-518536.8285849414</v>
      </c>
      <c r="F91" s="7">
        <f t="shared" si="10"/>
        <v>13592657.071415059</v>
      </c>
      <c r="G91" s="7">
        <v>2105624.0527171474</v>
      </c>
      <c r="H91" s="7">
        <v>211971.91</v>
      </c>
      <c r="I91" s="7">
        <f t="shared" si="11"/>
        <v>11275061.108697912</v>
      </c>
      <c r="J91" s="7">
        <v>0</v>
      </c>
      <c r="K91" s="14">
        <f t="shared" si="12"/>
        <v>9887.7261012694107</v>
      </c>
      <c r="L91" s="1">
        <v>1376.4</v>
      </c>
      <c r="M91" s="7">
        <v>15299967.52</v>
      </c>
      <c r="N91" s="31">
        <v>-465335.13774981006</v>
      </c>
      <c r="O91" s="7">
        <f t="shared" si="13"/>
        <v>14834632</v>
      </c>
      <c r="P91" s="7">
        <v>2323201.4900000002</v>
      </c>
      <c r="Q91" s="7">
        <v>211971.91</v>
      </c>
      <c r="R91" s="7">
        <f t="shared" si="14"/>
        <v>12299458.6</v>
      </c>
      <c r="S91" s="7">
        <v>0</v>
      </c>
      <c r="T91" s="14">
        <f t="shared" si="15"/>
        <v>10777.849462365592</v>
      </c>
      <c r="U91" s="1">
        <f t="shared" si="9"/>
        <v>1.7000000000000455</v>
      </c>
      <c r="V91" s="7">
        <f t="shared" si="9"/>
        <v>1188773.6199999992</v>
      </c>
      <c r="W91" s="7">
        <f t="shared" si="9"/>
        <v>53201.690835131332</v>
      </c>
      <c r="X91" s="7">
        <f t="shared" si="9"/>
        <v>1241974.9285849407</v>
      </c>
      <c r="Y91" s="7">
        <f t="shared" si="9"/>
        <v>217577.43728285283</v>
      </c>
      <c r="Z91" s="7">
        <f t="shared" si="9"/>
        <v>0</v>
      </c>
      <c r="AA91" s="7">
        <f t="shared" si="9"/>
        <v>1024397.4913020879</v>
      </c>
      <c r="AB91" s="7">
        <f t="shared" si="9"/>
        <v>0</v>
      </c>
      <c r="AC91" s="14">
        <f t="shared" si="9"/>
        <v>890.12336109618082</v>
      </c>
    </row>
    <row r="92" spans="1:29" x14ac:dyDescent="0.25">
      <c r="A92" s="7" t="s">
        <v>122</v>
      </c>
      <c r="B92" s="7" t="s">
        <v>125</v>
      </c>
      <c r="C92" s="1">
        <v>790.2</v>
      </c>
      <c r="D92" s="7">
        <v>8571895.0299999993</v>
      </c>
      <c r="E92" s="31">
        <v>-314987.04470492894</v>
      </c>
      <c r="F92" s="7">
        <f t="shared" si="10"/>
        <v>8256907.9852950703</v>
      </c>
      <c r="G92" s="7">
        <v>798963.93338339939</v>
      </c>
      <c r="H92" s="7">
        <v>60759.35</v>
      </c>
      <c r="I92" s="7">
        <f t="shared" si="11"/>
        <v>7397184.7019116711</v>
      </c>
      <c r="J92" s="7">
        <v>0</v>
      </c>
      <c r="K92" s="14">
        <f t="shared" si="12"/>
        <v>10449.136908751037</v>
      </c>
      <c r="L92" s="1">
        <v>772.9</v>
      </c>
      <c r="M92" s="7">
        <v>9115869.1500000004</v>
      </c>
      <c r="N92" s="31">
        <v>-277251.19161720248</v>
      </c>
      <c r="O92" s="7">
        <f t="shared" si="13"/>
        <v>8838618</v>
      </c>
      <c r="P92" s="7">
        <v>938434.98</v>
      </c>
      <c r="Q92" s="7">
        <v>60759.35</v>
      </c>
      <c r="R92" s="7">
        <f t="shared" si="14"/>
        <v>7839423.6699999999</v>
      </c>
      <c r="S92" s="7">
        <v>0</v>
      </c>
      <c r="T92" s="14">
        <f t="shared" si="15"/>
        <v>11435.655324104024</v>
      </c>
      <c r="U92" s="1">
        <f t="shared" si="9"/>
        <v>-17.300000000000068</v>
      </c>
      <c r="V92" s="7">
        <f t="shared" si="9"/>
        <v>543974.12000000104</v>
      </c>
      <c r="W92" s="7">
        <f t="shared" si="9"/>
        <v>37735.853087726457</v>
      </c>
      <c r="X92" s="7">
        <f t="shared" si="9"/>
        <v>581710.01470492966</v>
      </c>
      <c r="Y92" s="7">
        <f t="shared" si="9"/>
        <v>139471.04661660059</v>
      </c>
      <c r="Z92" s="7">
        <f t="shared" si="9"/>
        <v>0</v>
      </c>
      <c r="AA92" s="7">
        <f t="shared" si="9"/>
        <v>442238.96808832884</v>
      </c>
      <c r="AB92" s="7">
        <f t="shared" si="9"/>
        <v>0</v>
      </c>
      <c r="AC92" s="14">
        <f t="shared" si="9"/>
        <v>986.51841535298627</v>
      </c>
    </row>
    <row r="93" spans="1:29" x14ac:dyDescent="0.25">
      <c r="A93" s="7" t="s">
        <v>126</v>
      </c>
      <c r="B93" s="7" t="s">
        <v>127</v>
      </c>
      <c r="C93" s="1">
        <v>32567.8</v>
      </c>
      <c r="D93" s="7">
        <v>305516121.14999998</v>
      </c>
      <c r="E93" s="31">
        <v>-11226644.723710708</v>
      </c>
      <c r="F93" s="7">
        <f t="shared" si="10"/>
        <v>294289476.42628926</v>
      </c>
      <c r="G93" s="7">
        <v>105185831.15367573</v>
      </c>
      <c r="H93" s="7">
        <v>8494830.4199999999</v>
      </c>
      <c r="I93" s="7">
        <f t="shared" si="11"/>
        <v>180608814.85261354</v>
      </c>
      <c r="J93" s="7">
        <v>0</v>
      </c>
      <c r="K93" s="14">
        <f t="shared" si="12"/>
        <v>9036.2098891017904</v>
      </c>
      <c r="L93" s="1">
        <v>32330.7</v>
      </c>
      <c r="M93" s="7">
        <v>328410147.50999999</v>
      </c>
      <c r="N93" s="31">
        <v>-9988307.5588386133</v>
      </c>
      <c r="O93" s="7">
        <f t="shared" si="13"/>
        <v>318421840</v>
      </c>
      <c r="P93" s="7">
        <v>111360733.09999999</v>
      </c>
      <c r="Q93" s="7">
        <v>8494830.4199999999</v>
      </c>
      <c r="R93" s="7">
        <f t="shared" si="14"/>
        <v>198566276.48000002</v>
      </c>
      <c r="S93" s="7">
        <v>0</v>
      </c>
      <c r="T93" s="14">
        <f t="shared" si="15"/>
        <v>9848.9002712592046</v>
      </c>
      <c r="U93" s="1">
        <f t="shared" si="9"/>
        <v>-237.09999999999854</v>
      </c>
      <c r="V93" s="7">
        <f t="shared" si="9"/>
        <v>22894026.360000014</v>
      </c>
      <c r="W93" s="7">
        <f t="shared" si="9"/>
        <v>1238337.164872095</v>
      </c>
      <c r="X93" s="7">
        <f t="shared" ref="X93:AC124" si="16">O93-F93</f>
        <v>24132363.57371074</v>
      </c>
      <c r="Y93" s="7">
        <f t="shared" si="16"/>
        <v>6174901.946324259</v>
      </c>
      <c r="Z93" s="7">
        <f t="shared" si="16"/>
        <v>0</v>
      </c>
      <c r="AA93" s="7">
        <f t="shared" si="16"/>
        <v>17957461.627386481</v>
      </c>
      <c r="AB93" s="7">
        <f t="shared" si="16"/>
        <v>0</v>
      </c>
      <c r="AC93" s="14">
        <f t="shared" si="16"/>
        <v>812.69038215741421</v>
      </c>
    </row>
    <row r="94" spans="1:29" x14ac:dyDescent="0.25">
      <c r="A94" s="7" t="s">
        <v>126</v>
      </c>
      <c r="B94" s="7" t="s">
        <v>128</v>
      </c>
      <c r="C94" s="1">
        <v>15054.6</v>
      </c>
      <c r="D94" s="7">
        <v>141328840.69999999</v>
      </c>
      <c r="E94" s="31">
        <v>-5193338.6617389182</v>
      </c>
      <c r="F94" s="7">
        <f t="shared" si="10"/>
        <v>136135502.03826106</v>
      </c>
      <c r="G94" s="7">
        <v>59432158.980534792</v>
      </c>
      <c r="H94" s="7">
        <v>4352679.63</v>
      </c>
      <c r="I94" s="7">
        <f t="shared" si="11"/>
        <v>72350663.427726269</v>
      </c>
      <c r="J94" s="7">
        <v>0</v>
      </c>
      <c r="K94" s="14">
        <f t="shared" si="12"/>
        <v>9042.7844006656469</v>
      </c>
      <c r="L94" s="1">
        <v>14972.8</v>
      </c>
      <c r="M94" s="7">
        <v>152202973.74000001</v>
      </c>
      <c r="N94" s="31">
        <v>-4629120.399023803</v>
      </c>
      <c r="O94" s="7">
        <f t="shared" si="13"/>
        <v>147573853</v>
      </c>
      <c r="P94" s="7">
        <v>65757337.170000002</v>
      </c>
      <c r="Q94" s="7">
        <v>4352679.63</v>
      </c>
      <c r="R94" s="7">
        <f t="shared" si="14"/>
        <v>77463836.200000003</v>
      </c>
      <c r="S94" s="7">
        <v>0</v>
      </c>
      <c r="T94" s="14">
        <f t="shared" si="15"/>
        <v>9856.1293144902756</v>
      </c>
      <c r="U94" s="1">
        <f t="shared" ref="U94:AC125" si="17">L94-C94</f>
        <v>-81.800000000001091</v>
      </c>
      <c r="V94" s="7">
        <f t="shared" si="17"/>
        <v>10874133.040000021</v>
      </c>
      <c r="W94" s="7">
        <f t="shared" si="17"/>
        <v>564218.26271511521</v>
      </c>
      <c r="X94" s="7">
        <f t="shared" si="16"/>
        <v>11438350.961738944</v>
      </c>
      <c r="Y94" s="7">
        <f t="shared" si="16"/>
        <v>6325178.1894652098</v>
      </c>
      <c r="Z94" s="7">
        <f t="shared" si="16"/>
        <v>0</v>
      </c>
      <c r="AA94" s="7">
        <f t="shared" si="16"/>
        <v>5113172.7722737342</v>
      </c>
      <c r="AB94" s="7">
        <f t="shared" si="16"/>
        <v>0</v>
      </c>
      <c r="AC94" s="14">
        <f t="shared" si="16"/>
        <v>813.34491382462875</v>
      </c>
    </row>
    <row r="95" spans="1:29" x14ac:dyDescent="0.25">
      <c r="A95" s="7" t="s">
        <v>126</v>
      </c>
      <c r="B95" s="7" t="s">
        <v>129</v>
      </c>
      <c r="C95" s="1">
        <v>1040.5</v>
      </c>
      <c r="D95" s="7">
        <v>10850547.109999999</v>
      </c>
      <c r="E95" s="31">
        <v>-398719.50783915602</v>
      </c>
      <c r="F95" s="7">
        <f t="shared" si="10"/>
        <v>10451827.602160843</v>
      </c>
      <c r="G95" s="7">
        <v>9736014.9960648175</v>
      </c>
      <c r="H95" s="7">
        <v>697841.34</v>
      </c>
      <c r="I95" s="7">
        <f t="shared" si="11"/>
        <v>17971.266096025589</v>
      </c>
      <c r="J95" s="7">
        <v>0</v>
      </c>
      <c r="K95" s="14">
        <f t="shared" si="12"/>
        <v>10045.004903566403</v>
      </c>
      <c r="L95" s="1">
        <v>1017.1</v>
      </c>
      <c r="M95" s="7">
        <v>11516043.02</v>
      </c>
      <c r="N95" s="31">
        <v>-350250.38177626394</v>
      </c>
      <c r="O95" s="7">
        <f t="shared" si="13"/>
        <v>11165793</v>
      </c>
      <c r="P95" s="7">
        <v>10024926.74</v>
      </c>
      <c r="Q95" s="7">
        <v>697841.34</v>
      </c>
      <c r="R95" s="7">
        <f t="shared" si="14"/>
        <v>443024.91999999981</v>
      </c>
      <c r="S95" s="7">
        <v>0</v>
      </c>
      <c r="T95" s="14">
        <f t="shared" si="15"/>
        <v>10978.068036574574</v>
      </c>
      <c r="U95" s="1">
        <f t="shared" si="17"/>
        <v>-23.399999999999977</v>
      </c>
      <c r="V95" s="7">
        <f t="shared" si="17"/>
        <v>665495.91000000015</v>
      </c>
      <c r="W95" s="7">
        <f t="shared" si="17"/>
        <v>48469.126062892086</v>
      </c>
      <c r="X95" s="7">
        <f t="shared" si="16"/>
        <v>713965.39783915691</v>
      </c>
      <c r="Y95" s="7">
        <f t="shared" si="16"/>
        <v>288911.74393518269</v>
      </c>
      <c r="Z95" s="7">
        <f t="shared" si="16"/>
        <v>0</v>
      </c>
      <c r="AA95" s="7">
        <f t="shared" si="16"/>
        <v>425053.65390397422</v>
      </c>
      <c r="AB95" s="7">
        <f t="shared" si="16"/>
        <v>0</v>
      </c>
      <c r="AC95" s="14">
        <f t="shared" si="16"/>
        <v>933.06313300817055</v>
      </c>
    </row>
    <row r="96" spans="1:29" x14ac:dyDescent="0.25">
      <c r="A96" s="7" t="s">
        <v>49</v>
      </c>
      <c r="B96" s="7" t="s">
        <v>130</v>
      </c>
      <c r="C96" s="1">
        <v>889.8</v>
      </c>
      <c r="D96" s="7">
        <v>9667081.9700000007</v>
      </c>
      <c r="E96" s="31">
        <v>-355231.31932830065</v>
      </c>
      <c r="F96" s="7">
        <f t="shared" si="10"/>
        <v>9311850.6506717</v>
      </c>
      <c r="G96" s="7">
        <v>2021756.0644168428</v>
      </c>
      <c r="H96" s="7">
        <v>221916.94</v>
      </c>
      <c r="I96" s="7">
        <f t="shared" si="11"/>
        <v>7068177.6462548571</v>
      </c>
      <c r="J96" s="7">
        <v>0</v>
      </c>
      <c r="K96" s="14">
        <f t="shared" si="12"/>
        <v>10465.10524912531</v>
      </c>
      <c r="L96" s="1">
        <v>859</v>
      </c>
      <c r="M96" s="7">
        <v>10153800.130000001</v>
      </c>
      <c r="N96" s="31">
        <v>-308818.95507302292</v>
      </c>
      <c r="O96" s="7">
        <f t="shared" si="13"/>
        <v>9844981</v>
      </c>
      <c r="P96" s="7">
        <v>2089554.5</v>
      </c>
      <c r="Q96" s="7">
        <v>221916.94</v>
      </c>
      <c r="R96" s="7">
        <f t="shared" si="14"/>
        <v>7533509.5599999996</v>
      </c>
      <c r="S96" s="7">
        <v>0</v>
      </c>
      <c r="T96" s="14">
        <f t="shared" si="15"/>
        <v>11460.979045401629</v>
      </c>
      <c r="U96" s="1">
        <f t="shared" si="17"/>
        <v>-30.799999999999955</v>
      </c>
      <c r="V96" s="7">
        <f t="shared" si="17"/>
        <v>486718.16000000015</v>
      </c>
      <c r="W96" s="7">
        <f t="shared" si="17"/>
        <v>46412.364255277731</v>
      </c>
      <c r="X96" s="7">
        <f t="shared" si="16"/>
        <v>533130.34932829998</v>
      </c>
      <c r="Y96" s="7">
        <f t="shared" si="16"/>
        <v>67798.435583157232</v>
      </c>
      <c r="Z96" s="7">
        <f t="shared" si="16"/>
        <v>0</v>
      </c>
      <c r="AA96" s="7">
        <f t="shared" si="16"/>
        <v>465331.91374514252</v>
      </c>
      <c r="AB96" s="7">
        <f t="shared" si="16"/>
        <v>0</v>
      </c>
      <c r="AC96" s="14">
        <f t="shared" si="16"/>
        <v>995.8737962763189</v>
      </c>
    </row>
    <row r="97" spans="1:29" x14ac:dyDescent="0.25">
      <c r="A97" s="7" t="s">
        <v>49</v>
      </c>
      <c r="B97" s="7" t="s">
        <v>131</v>
      </c>
      <c r="C97" s="1">
        <v>223</v>
      </c>
      <c r="D97" s="7">
        <v>3354540.33</v>
      </c>
      <c r="E97" s="31">
        <v>-123267.57866168098</v>
      </c>
      <c r="F97" s="7">
        <f t="shared" si="10"/>
        <v>3231272.7513383189</v>
      </c>
      <c r="G97" s="7">
        <v>396971.14630730054</v>
      </c>
      <c r="H97" s="7">
        <v>43095.519999999997</v>
      </c>
      <c r="I97" s="7">
        <f t="shared" si="11"/>
        <v>2791206.0850310181</v>
      </c>
      <c r="J97" s="7">
        <v>0</v>
      </c>
      <c r="K97" s="14">
        <f t="shared" si="12"/>
        <v>14490.012337839995</v>
      </c>
      <c r="L97" s="1">
        <v>225</v>
      </c>
      <c r="M97" s="7">
        <v>3648495.27</v>
      </c>
      <c r="N97" s="31">
        <v>-110965.79432771112</v>
      </c>
      <c r="O97" s="7">
        <f t="shared" si="13"/>
        <v>3537529</v>
      </c>
      <c r="P97" s="7">
        <v>488854.94</v>
      </c>
      <c r="Q97" s="7">
        <v>43095.519999999997</v>
      </c>
      <c r="R97" s="7">
        <f t="shared" si="14"/>
        <v>3005578.54</v>
      </c>
      <c r="S97" s="7">
        <v>0</v>
      </c>
      <c r="T97" s="14">
        <f t="shared" si="15"/>
        <v>15722.351111111111</v>
      </c>
      <c r="U97" s="1">
        <f t="shared" si="17"/>
        <v>2</v>
      </c>
      <c r="V97" s="7">
        <f t="shared" si="17"/>
        <v>293954.93999999994</v>
      </c>
      <c r="W97" s="7">
        <f t="shared" si="17"/>
        <v>12301.784333969859</v>
      </c>
      <c r="X97" s="7">
        <f t="shared" si="16"/>
        <v>306256.24866168108</v>
      </c>
      <c r="Y97" s="7">
        <f t="shared" si="16"/>
        <v>91883.793692699459</v>
      </c>
      <c r="Z97" s="7">
        <f t="shared" si="16"/>
        <v>0</v>
      </c>
      <c r="AA97" s="7">
        <f t="shared" si="16"/>
        <v>214372.45496898191</v>
      </c>
      <c r="AB97" s="7">
        <f t="shared" si="16"/>
        <v>0</v>
      </c>
      <c r="AC97" s="14">
        <f t="shared" si="16"/>
        <v>1232.3387732711162</v>
      </c>
    </row>
    <row r="98" spans="1:29" x14ac:dyDescent="0.25">
      <c r="A98" s="7" t="s">
        <v>49</v>
      </c>
      <c r="B98" s="7" t="s">
        <v>132</v>
      </c>
      <c r="C98" s="1">
        <v>341.2</v>
      </c>
      <c r="D98" s="7">
        <v>4217199.87</v>
      </c>
      <c r="E98" s="31">
        <v>-154967.28778552375</v>
      </c>
      <c r="F98" s="7">
        <f t="shared" si="10"/>
        <v>4062232.5822144765</v>
      </c>
      <c r="G98" s="7">
        <v>1387990.1025339037</v>
      </c>
      <c r="H98" s="7">
        <v>213475.48</v>
      </c>
      <c r="I98" s="7">
        <f t="shared" si="11"/>
        <v>2460766.9996805727</v>
      </c>
      <c r="J98" s="7">
        <v>0</v>
      </c>
      <c r="K98" s="14">
        <f t="shared" si="12"/>
        <v>11905.722691132698</v>
      </c>
      <c r="L98" s="1">
        <v>330.6</v>
      </c>
      <c r="M98" s="7">
        <v>4490727.92</v>
      </c>
      <c r="N98" s="31">
        <v>-136581.56414505368</v>
      </c>
      <c r="O98" s="7">
        <f t="shared" si="13"/>
        <v>4354146</v>
      </c>
      <c r="P98" s="7">
        <v>1389821.64</v>
      </c>
      <c r="Q98" s="7">
        <v>213475.48</v>
      </c>
      <c r="R98" s="7">
        <f t="shared" si="14"/>
        <v>2750848.8800000004</v>
      </c>
      <c r="S98" s="7">
        <v>0</v>
      </c>
      <c r="T98" s="14">
        <f t="shared" si="15"/>
        <v>13170.43557168784</v>
      </c>
      <c r="U98" s="1">
        <f t="shared" si="17"/>
        <v>-10.599999999999966</v>
      </c>
      <c r="V98" s="7">
        <f t="shared" si="17"/>
        <v>273528.04999999981</v>
      </c>
      <c r="W98" s="7">
        <f t="shared" si="17"/>
        <v>18385.723640470067</v>
      </c>
      <c r="X98" s="7">
        <f t="shared" si="16"/>
        <v>291913.41778552346</v>
      </c>
      <c r="Y98" s="7">
        <f t="shared" si="16"/>
        <v>1831.5374660962261</v>
      </c>
      <c r="Z98" s="7">
        <f t="shared" si="16"/>
        <v>0</v>
      </c>
      <c r="AA98" s="7">
        <f t="shared" si="16"/>
        <v>290081.8803194277</v>
      </c>
      <c r="AB98" s="7">
        <f t="shared" si="16"/>
        <v>0</v>
      </c>
      <c r="AC98" s="14">
        <f t="shared" si="16"/>
        <v>1264.712880555142</v>
      </c>
    </row>
    <row r="99" spans="1:29" x14ac:dyDescent="0.25">
      <c r="A99" s="7" t="s">
        <v>49</v>
      </c>
      <c r="B99" s="7" t="s">
        <v>133</v>
      </c>
      <c r="C99" s="1">
        <v>104.4</v>
      </c>
      <c r="D99" s="7">
        <v>1969085.4</v>
      </c>
      <c r="E99" s="31">
        <v>-72356.974595105712</v>
      </c>
      <c r="F99" s="7">
        <f t="shared" si="10"/>
        <v>1896728.4254048942</v>
      </c>
      <c r="G99" s="7">
        <v>500323.41514274763</v>
      </c>
      <c r="H99" s="7">
        <v>63454.84</v>
      </c>
      <c r="I99" s="7">
        <f t="shared" si="11"/>
        <v>1332950.1702621465</v>
      </c>
      <c r="J99" s="7">
        <v>0</v>
      </c>
      <c r="K99" s="14">
        <f t="shared" si="12"/>
        <v>18167.896795066034</v>
      </c>
      <c r="L99" s="1">
        <v>100.9</v>
      </c>
      <c r="M99" s="7">
        <v>2068048.32</v>
      </c>
      <c r="N99" s="31">
        <v>-62897.881881285408</v>
      </c>
      <c r="O99" s="7">
        <f t="shared" si="13"/>
        <v>2005150</v>
      </c>
      <c r="P99" s="7">
        <v>532683.05000000005</v>
      </c>
      <c r="Q99" s="7">
        <v>63454.84</v>
      </c>
      <c r="R99" s="7">
        <f t="shared" si="14"/>
        <v>1409012.1099999999</v>
      </c>
      <c r="S99" s="7">
        <v>0</v>
      </c>
      <c r="T99" s="14">
        <f t="shared" si="15"/>
        <v>19872.646184340931</v>
      </c>
      <c r="U99" s="1">
        <f t="shared" si="17"/>
        <v>-3.5</v>
      </c>
      <c r="V99" s="7">
        <f t="shared" si="17"/>
        <v>98962.920000000158</v>
      </c>
      <c r="W99" s="7">
        <f t="shared" si="17"/>
        <v>9459.0927138203042</v>
      </c>
      <c r="X99" s="7">
        <f t="shared" si="16"/>
        <v>108421.57459510583</v>
      </c>
      <c r="Y99" s="7">
        <f t="shared" si="16"/>
        <v>32359.634857252415</v>
      </c>
      <c r="Z99" s="7">
        <f t="shared" si="16"/>
        <v>0</v>
      </c>
      <c r="AA99" s="7">
        <f t="shared" si="16"/>
        <v>76061.939737853361</v>
      </c>
      <c r="AB99" s="7">
        <f t="shared" si="16"/>
        <v>0</v>
      </c>
      <c r="AC99" s="14">
        <f t="shared" si="16"/>
        <v>1704.7493892748971</v>
      </c>
    </row>
    <row r="100" spans="1:29" x14ac:dyDescent="0.25">
      <c r="A100" s="7" t="s">
        <v>49</v>
      </c>
      <c r="B100" s="7" t="s">
        <v>134</v>
      </c>
      <c r="C100" s="1">
        <v>481</v>
      </c>
      <c r="D100" s="7">
        <v>4496356.8899999997</v>
      </c>
      <c r="E100" s="31">
        <v>-165225.32809407785</v>
      </c>
      <c r="F100" s="7">
        <f t="shared" si="10"/>
        <v>4331131.5619059214</v>
      </c>
      <c r="G100" s="7">
        <v>427503.34884632041</v>
      </c>
      <c r="H100" s="7">
        <v>42449.7</v>
      </c>
      <c r="I100" s="7">
        <f t="shared" si="11"/>
        <v>3861178.5130596007</v>
      </c>
      <c r="J100" s="7">
        <v>0</v>
      </c>
      <c r="K100" s="14">
        <f t="shared" si="12"/>
        <v>9004.4315216339328</v>
      </c>
      <c r="L100" s="1">
        <v>462.7</v>
      </c>
      <c r="M100" s="7">
        <v>4685860.87</v>
      </c>
      <c r="N100" s="31">
        <v>-142516.36224505494</v>
      </c>
      <c r="O100" s="7">
        <f t="shared" si="13"/>
        <v>4543345</v>
      </c>
      <c r="P100" s="7">
        <v>429765.78</v>
      </c>
      <c r="Q100" s="7">
        <v>42449.7</v>
      </c>
      <c r="R100" s="7">
        <f t="shared" si="14"/>
        <v>4071129.5199999996</v>
      </c>
      <c r="S100" s="7">
        <v>0</v>
      </c>
      <c r="T100" s="14">
        <f t="shared" si="15"/>
        <v>9819.2025070239906</v>
      </c>
      <c r="U100" s="1">
        <f t="shared" si="17"/>
        <v>-18.300000000000011</v>
      </c>
      <c r="V100" s="7">
        <f t="shared" si="17"/>
        <v>189503.98000000045</v>
      </c>
      <c r="W100" s="7">
        <f t="shared" si="17"/>
        <v>22708.965849022905</v>
      </c>
      <c r="X100" s="7">
        <f t="shared" si="16"/>
        <v>212213.43809407856</v>
      </c>
      <c r="Y100" s="7">
        <f t="shared" si="16"/>
        <v>2262.4311536796158</v>
      </c>
      <c r="Z100" s="7">
        <f t="shared" si="16"/>
        <v>0</v>
      </c>
      <c r="AA100" s="7">
        <f t="shared" si="16"/>
        <v>209951.00694039883</v>
      </c>
      <c r="AB100" s="7">
        <f t="shared" si="16"/>
        <v>0</v>
      </c>
      <c r="AC100" s="14">
        <f t="shared" si="16"/>
        <v>814.77098539005783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927869.74</v>
      </c>
      <c r="E101" s="31">
        <v>-34095.955007714416</v>
      </c>
      <c r="F101" s="7">
        <f t="shared" si="10"/>
        <v>893773.78499228554</v>
      </c>
      <c r="G101" s="7">
        <v>335866.11683746835</v>
      </c>
      <c r="H101" s="7">
        <v>34948.35</v>
      </c>
      <c r="I101" s="7">
        <f t="shared" si="11"/>
        <v>522959.31815481721</v>
      </c>
      <c r="J101" s="7">
        <v>0</v>
      </c>
      <c r="K101" s="14">
        <f t="shared" si="12"/>
        <v>17875.475699845712</v>
      </c>
      <c r="L101" s="1">
        <v>50</v>
      </c>
      <c r="M101" s="7">
        <v>998414.06</v>
      </c>
      <c r="N101" s="31">
        <v>-30365.890877489073</v>
      </c>
      <c r="O101" s="7">
        <f t="shared" si="13"/>
        <v>968048</v>
      </c>
      <c r="P101" s="7">
        <v>347894.4</v>
      </c>
      <c r="Q101" s="7">
        <v>34948.35</v>
      </c>
      <c r="R101" s="7">
        <f t="shared" si="14"/>
        <v>585205.25</v>
      </c>
      <c r="S101" s="7">
        <v>0</v>
      </c>
      <c r="T101" s="14">
        <f t="shared" si="15"/>
        <v>19360.96</v>
      </c>
      <c r="U101" s="1">
        <f t="shared" si="17"/>
        <v>0</v>
      </c>
      <c r="V101" s="7">
        <f t="shared" si="17"/>
        <v>70544.320000000065</v>
      </c>
      <c r="W101" s="7">
        <f t="shared" si="17"/>
        <v>3730.0641302253425</v>
      </c>
      <c r="X101" s="7">
        <f t="shared" si="16"/>
        <v>74274.215007714462</v>
      </c>
      <c r="Y101" s="7">
        <f t="shared" si="16"/>
        <v>12028.283162531676</v>
      </c>
      <c r="Z101" s="7">
        <f t="shared" si="16"/>
        <v>0</v>
      </c>
      <c r="AA101" s="7">
        <f t="shared" si="16"/>
        <v>62245.931845182786</v>
      </c>
      <c r="AB101" s="7">
        <f t="shared" si="16"/>
        <v>0</v>
      </c>
      <c r="AC101" s="14">
        <f t="shared" si="16"/>
        <v>1485.4843001542868</v>
      </c>
    </row>
    <row r="102" spans="1:29" x14ac:dyDescent="0.25">
      <c r="A102" s="7" t="s">
        <v>136</v>
      </c>
      <c r="B102" s="7" t="s">
        <v>137</v>
      </c>
      <c r="C102" s="1">
        <v>198</v>
      </c>
      <c r="D102" s="7">
        <v>3123676.14</v>
      </c>
      <c r="E102" s="31">
        <v>-114784.13028978728</v>
      </c>
      <c r="F102" s="7">
        <f t="shared" si="10"/>
        <v>3008892.0097102127</v>
      </c>
      <c r="G102" s="7">
        <v>1143745.1936502287</v>
      </c>
      <c r="H102" s="7">
        <v>129107.95</v>
      </c>
      <c r="I102" s="7">
        <f t="shared" si="11"/>
        <v>1736038.8660599841</v>
      </c>
      <c r="J102" s="7">
        <v>0</v>
      </c>
      <c r="K102" s="14">
        <f t="shared" si="12"/>
        <v>15196.424291465721</v>
      </c>
      <c r="L102" s="1">
        <v>200.5</v>
      </c>
      <c r="M102" s="7">
        <v>3407535.46</v>
      </c>
      <c r="N102" s="31">
        <v>-103637.21234007315</v>
      </c>
      <c r="O102" s="7">
        <f t="shared" si="13"/>
        <v>3303898</v>
      </c>
      <c r="P102" s="7">
        <v>1079460.96</v>
      </c>
      <c r="Q102" s="7">
        <v>129107.95</v>
      </c>
      <c r="R102" s="7">
        <f t="shared" si="14"/>
        <v>2095329.09</v>
      </c>
      <c r="S102" s="7">
        <v>0</v>
      </c>
      <c r="T102" s="14">
        <f t="shared" si="15"/>
        <v>16478.294264339151</v>
      </c>
      <c r="U102" s="1">
        <f t="shared" si="17"/>
        <v>2.5</v>
      </c>
      <c r="V102" s="7">
        <f t="shared" si="17"/>
        <v>283859.31999999983</v>
      </c>
      <c r="W102" s="7">
        <f t="shared" si="17"/>
        <v>11146.91794971413</v>
      </c>
      <c r="X102" s="7">
        <f t="shared" si="16"/>
        <v>295005.9902897873</v>
      </c>
      <c r="Y102" s="7">
        <f t="shared" si="16"/>
        <v>-64284.233650228707</v>
      </c>
      <c r="Z102" s="7">
        <f t="shared" si="16"/>
        <v>0</v>
      </c>
      <c r="AA102" s="7">
        <f t="shared" si="16"/>
        <v>359290.223940016</v>
      </c>
      <c r="AB102" s="7">
        <f t="shared" si="16"/>
        <v>0</v>
      </c>
      <c r="AC102" s="14">
        <f t="shared" si="16"/>
        <v>1281.86997287343</v>
      </c>
    </row>
    <row r="103" spans="1:29" x14ac:dyDescent="0.25">
      <c r="A103" s="7" t="s">
        <v>136</v>
      </c>
      <c r="B103" s="7" t="s">
        <v>138</v>
      </c>
      <c r="C103" s="1">
        <v>467.5</v>
      </c>
      <c r="D103" s="7">
        <v>5113049.0199999996</v>
      </c>
      <c r="E103" s="31">
        <v>-187886.59854147013</v>
      </c>
      <c r="F103" s="7">
        <f t="shared" si="10"/>
        <v>4925162.4214585293</v>
      </c>
      <c r="G103" s="7">
        <v>2152850.9861887763</v>
      </c>
      <c r="H103" s="7">
        <v>209295.64</v>
      </c>
      <c r="I103" s="7">
        <f t="shared" si="11"/>
        <v>2563015.7952697529</v>
      </c>
      <c r="J103" s="7">
        <v>0</v>
      </c>
      <c r="K103" s="14">
        <f t="shared" si="12"/>
        <v>10535.106783868512</v>
      </c>
      <c r="L103" s="1">
        <v>468.9</v>
      </c>
      <c r="M103" s="7">
        <v>5552612.7699999996</v>
      </c>
      <c r="N103" s="31">
        <v>-168877.86361779834</v>
      </c>
      <c r="O103" s="7">
        <f t="shared" si="13"/>
        <v>5383735</v>
      </c>
      <c r="P103" s="7">
        <v>2195173.2000000002</v>
      </c>
      <c r="Q103" s="7">
        <v>209295.64</v>
      </c>
      <c r="R103" s="7">
        <f t="shared" si="14"/>
        <v>2979266.1599999997</v>
      </c>
      <c r="S103" s="7">
        <v>0</v>
      </c>
      <c r="T103" s="14">
        <f t="shared" si="15"/>
        <v>11481.627212625293</v>
      </c>
      <c r="U103" s="1">
        <f t="shared" si="17"/>
        <v>1.3999999999999773</v>
      </c>
      <c r="V103" s="7">
        <f t="shared" si="17"/>
        <v>439563.75</v>
      </c>
      <c r="W103" s="7">
        <f t="shared" si="17"/>
        <v>19008.734923671786</v>
      </c>
      <c r="X103" s="7">
        <f t="shared" si="16"/>
        <v>458572.57854147069</v>
      </c>
      <c r="Y103" s="7">
        <f t="shared" si="16"/>
        <v>42322.213811223861</v>
      </c>
      <c r="Z103" s="7">
        <f t="shared" si="16"/>
        <v>0</v>
      </c>
      <c r="AA103" s="7">
        <f t="shared" si="16"/>
        <v>416250.36473024683</v>
      </c>
      <c r="AB103" s="7">
        <f t="shared" si="16"/>
        <v>0</v>
      </c>
      <c r="AC103" s="14">
        <f t="shared" si="16"/>
        <v>946.52042875678126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1012983.36</v>
      </c>
      <c r="E104" s="31">
        <v>-37223.581691675143</v>
      </c>
      <c r="F104" s="7">
        <f t="shared" si="10"/>
        <v>975759.77830832487</v>
      </c>
      <c r="G104" s="7">
        <v>174166.71302892306</v>
      </c>
      <c r="H104" s="7">
        <v>19594.45</v>
      </c>
      <c r="I104" s="7">
        <f t="shared" si="11"/>
        <v>781998.61527940189</v>
      </c>
      <c r="J104" s="7">
        <v>0</v>
      </c>
      <c r="K104" s="14">
        <f t="shared" si="12"/>
        <v>19515.195566166498</v>
      </c>
      <c r="L104" s="1">
        <v>50</v>
      </c>
      <c r="M104" s="7">
        <v>1098177.31</v>
      </c>
      <c r="N104" s="31">
        <v>-33400.10291881756</v>
      </c>
      <c r="O104" s="7">
        <f t="shared" si="13"/>
        <v>1064777</v>
      </c>
      <c r="P104" s="7">
        <v>168492.93</v>
      </c>
      <c r="Q104" s="7">
        <v>19594.45</v>
      </c>
      <c r="R104" s="7">
        <f t="shared" si="14"/>
        <v>876689.62000000011</v>
      </c>
      <c r="S104" s="7">
        <v>0</v>
      </c>
      <c r="T104" s="14">
        <f t="shared" si="15"/>
        <v>21295.54</v>
      </c>
      <c r="U104" s="1">
        <f t="shared" si="17"/>
        <v>0</v>
      </c>
      <c r="V104" s="7">
        <f t="shared" si="17"/>
        <v>85193.95000000007</v>
      </c>
      <c r="W104" s="7">
        <f t="shared" si="17"/>
        <v>3823.478772857583</v>
      </c>
      <c r="X104" s="7">
        <f t="shared" si="16"/>
        <v>89017.221691675135</v>
      </c>
      <c r="Y104" s="7">
        <f t="shared" si="16"/>
        <v>-5673.7830289230624</v>
      </c>
      <c r="Z104" s="7">
        <f t="shared" si="16"/>
        <v>0</v>
      </c>
      <c r="AA104" s="7">
        <f t="shared" si="16"/>
        <v>94691.004720598226</v>
      </c>
      <c r="AB104" s="7">
        <f t="shared" si="16"/>
        <v>0</v>
      </c>
      <c r="AC104" s="14">
        <f t="shared" si="16"/>
        <v>1780.344433833503</v>
      </c>
    </row>
    <row r="105" spans="1:29" x14ac:dyDescent="0.25">
      <c r="A105" s="7" t="s">
        <v>140</v>
      </c>
      <c r="B105" s="7" t="s">
        <v>141</v>
      </c>
      <c r="C105" s="1">
        <v>2021.8</v>
      </c>
      <c r="D105" s="7">
        <v>19736826.550000001</v>
      </c>
      <c r="E105" s="31">
        <v>-725259.07574468735</v>
      </c>
      <c r="F105" s="7">
        <f t="shared" si="10"/>
        <v>19011567.474255312</v>
      </c>
      <c r="G105" s="7">
        <v>6096664.862929604</v>
      </c>
      <c r="H105" s="7">
        <v>676476.17</v>
      </c>
      <c r="I105" s="7">
        <f t="shared" si="11"/>
        <v>12238426.441325707</v>
      </c>
      <c r="J105" s="7">
        <v>0</v>
      </c>
      <c r="K105" s="14">
        <f t="shared" si="12"/>
        <v>9403.2878990282479</v>
      </c>
      <c r="L105" s="1">
        <v>1970</v>
      </c>
      <c r="M105" s="7">
        <v>20906403.460000001</v>
      </c>
      <c r="N105" s="31">
        <v>-635849.98603397072</v>
      </c>
      <c r="O105" s="7">
        <f t="shared" si="13"/>
        <v>20270553</v>
      </c>
      <c r="P105" s="7">
        <v>6087185.6100000003</v>
      </c>
      <c r="Q105" s="7">
        <v>676476.17</v>
      </c>
      <c r="R105" s="7">
        <f t="shared" si="14"/>
        <v>13506891.220000001</v>
      </c>
      <c r="S105" s="7">
        <v>0</v>
      </c>
      <c r="T105" s="14">
        <f t="shared" si="15"/>
        <v>10289.62081218274</v>
      </c>
      <c r="U105" s="1">
        <f t="shared" si="17"/>
        <v>-51.799999999999955</v>
      </c>
      <c r="V105" s="7">
        <f t="shared" si="17"/>
        <v>1169576.9100000001</v>
      </c>
      <c r="W105" s="7">
        <f t="shared" si="17"/>
        <v>89409.089710716624</v>
      </c>
      <c r="X105" s="7">
        <f t="shared" si="16"/>
        <v>1258985.5257446878</v>
      </c>
      <c r="Y105" s="7">
        <f t="shared" si="16"/>
        <v>-9479.252929603681</v>
      </c>
      <c r="Z105" s="7">
        <f t="shared" si="16"/>
        <v>0</v>
      </c>
      <c r="AA105" s="7">
        <f t="shared" si="16"/>
        <v>1268464.7786742933</v>
      </c>
      <c r="AB105" s="7">
        <f t="shared" si="16"/>
        <v>0</v>
      </c>
      <c r="AC105" s="14">
        <f t="shared" si="16"/>
        <v>886.33291315449242</v>
      </c>
    </row>
    <row r="106" spans="1:29" x14ac:dyDescent="0.25">
      <c r="A106" s="7" t="s">
        <v>140</v>
      </c>
      <c r="B106" s="7" t="s">
        <v>142</v>
      </c>
      <c r="C106" s="1">
        <v>205.5</v>
      </c>
      <c r="D106" s="7">
        <v>3154789.73</v>
      </c>
      <c r="E106" s="31">
        <v>-115927.44547621471</v>
      </c>
      <c r="F106" s="7">
        <f t="shared" si="10"/>
        <v>3038862.2845237851</v>
      </c>
      <c r="G106" s="7">
        <v>1286479.2535743178</v>
      </c>
      <c r="H106" s="7">
        <v>135071.82999999999</v>
      </c>
      <c r="I106" s="7">
        <f t="shared" si="11"/>
        <v>1617311.2009494673</v>
      </c>
      <c r="J106" s="7">
        <v>0</v>
      </c>
      <c r="K106" s="14">
        <f t="shared" si="12"/>
        <v>14787.651019580462</v>
      </c>
      <c r="L106" s="1">
        <v>205.5</v>
      </c>
      <c r="M106" s="7">
        <v>3415465.63</v>
      </c>
      <c r="N106" s="31">
        <v>-103878.4015285146</v>
      </c>
      <c r="O106" s="7">
        <f t="shared" si="13"/>
        <v>3311587</v>
      </c>
      <c r="P106" s="7">
        <v>1237856</v>
      </c>
      <c r="Q106" s="7">
        <v>135071.82999999999</v>
      </c>
      <c r="R106" s="7">
        <f t="shared" si="14"/>
        <v>1938659.17</v>
      </c>
      <c r="S106" s="7">
        <v>0</v>
      </c>
      <c r="T106" s="14">
        <f t="shared" si="15"/>
        <v>16114.778588807785</v>
      </c>
      <c r="U106" s="1">
        <f t="shared" si="17"/>
        <v>0</v>
      </c>
      <c r="V106" s="7">
        <f t="shared" si="17"/>
        <v>260675.89999999991</v>
      </c>
      <c r="W106" s="7">
        <f t="shared" si="17"/>
        <v>12049.043947700105</v>
      </c>
      <c r="X106" s="7">
        <f t="shared" si="16"/>
        <v>272724.71547621489</v>
      </c>
      <c r="Y106" s="7">
        <f t="shared" si="16"/>
        <v>-48623.253574317787</v>
      </c>
      <c r="Z106" s="7">
        <f t="shared" si="16"/>
        <v>0</v>
      </c>
      <c r="AA106" s="7">
        <f t="shared" si="16"/>
        <v>321347.96905053267</v>
      </c>
      <c r="AB106" s="7">
        <f t="shared" si="16"/>
        <v>0</v>
      </c>
      <c r="AC106" s="14">
        <f t="shared" si="16"/>
        <v>1327.127569227323</v>
      </c>
    </row>
    <row r="107" spans="1:29" x14ac:dyDescent="0.25">
      <c r="A107" s="7" t="s">
        <v>140</v>
      </c>
      <c r="B107" s="7" t="s">
        <v>143</v>
      </c>
      <c r="C107" s="1">
        <v>313.3</v>
      </c>
      <c r="D107" s="7">
        <v>4052304.29</v>
      </c>
      <c r="E107" s="31">
        <v>-148907.95420207165</v>
      </c>
      <c r="F107" s="7">
        <f t="shared" si="10"/>
        <v>3903396.3357979283</v>
      </c>
      <c r="G107" s="7">
        <v>966257.02074357739</v>
      </c>
      <c r="H107" s="7">
        <v>82992.86</v>
      </c>
      <c r="I107" s="7">
        <f t="shared" si="11"/>
        <v>2854146.4550543511</v>
      </c>
      <c r="J107" s="7">
        <v>0</v>
      </c>
      <c r="K107" s="14">
        <f t="shared" si="12"/>
        <v>12458.973302897952</v>
      </c>
      <c r="L107" s="1">
        <v>317.39999999999998</v>
      </c>
      <c r="M107" s="7">
        <v>4424083.4000000004</v>
      </c>
      <c r="N107" s="31">
        <v>-134554.62932614435</v>
      </c>
      <c r="O107" s="7">
        <f t="shared" si="13"/>
        <v>4289529</v>
      </c>
      <c r="P107" s="7">
        <v>961469</v>
      </c>
      <c r="Q107" s="7">
        <v>82992.86</v>
      </c>
      <c r="R107" s="7">
        <f t="shared" si="14"/>
        <v>3245067.14</v>
      </c>
      <c r="S107" s="7">
        <v>0</v>
      </c>
      <c r="T107" s="14">
        <f t="shared" si="15"/>
        <v>13514.584120982987</v>
      </c>
      <c r="U107" s="1">
        <f t="shared" si="17"/>
        <v>4.0999999999999659</v>
      </c>
      <c r="V107" s="7">
        <f t="shared" si="17"/>
        <v>371779.11000000034</v>
      </c>
      <c r="W107" s="7">
        <f t="shared" si="17"/>
        <v>14353.324875927297</v>
      </c>
      <c r="X107" s="7">
        <f t="shared" si="16"/>
        <v>386132.66420207173</v>
      </c>
      <c r="Y107" s="7">
        <f t="shared" si="16"/>
        <v>-4788.0207435773918</v>
      </c>
      <c r="Z107" s="7">
        <f t="shared" si="16"/>
        <v>0</v>
      </c>
      <c r="AA107" s="7">
        <f t="shared" si="16"/>
        <v>390920.684945649</v>
      </c>
      <c r="AB107" s="7">
        <f t="shared" si="16"/>
        <v>0</v>
      </c>
      <c r="AC107" s="14">
        <f t="shared" si="16"/>
        <v>1055.6108180850351</v>
      </c>
    </row>
    <row r="108" spans="1:29" x14ac:dyDescent="0.25">
      <c r="A108" s="7" t="s">
        <v>140</v>
      </c>
      <c r="B108" s="7" t="s">
        <v>144</v>
      </c>
      <c r="C108" s="1">
        <v>150.69999999999999</v>
      </c>
      <c r="D108" s="7">
        <v>2601021.4</v>
      </c>
      <c r="E108" s="31">
        <v>-95578.403740704336</v>
      </c>
      <c r="F108" s="7">
        <f t="shared" si="10"/>
        <v>2505442.9962592954</v>
      </c>
      <c r="G108" s="7">
        <v>1154358.3359526435</v>
      </c>
      <c r="H108" s="7">
        <v>134469.81</v>
      </c>
      <c r="I108" s="7">
        <f t="shared" si="11"/>
        <v>1216614.8503066518</v>
      </c>
      <c r="J108" s="7">
        <v>0</v>
      </c>
      <c r="K108" s="14">
        <f t="shared" si="12"/>
        <v>16625.368256531488</v>
      </c>
      <c r="L108" s="1">
        <v>152.30000000000001</v>
      </c>
      <c r="M108" s="7">
        <v>2838169.53</v>
      </c>
      <c r="N108" s="31">
        <v>-86320.445286792572</v>
      </c>
      <c r="O108" s="7">
        <f t="shared" si="13"/>
        <v>2751849</v>
      </c>
      <c r="P108" s="7">
        <v>1148464.92</v>
      </c>
      <c r="Q108" s="7">
        <v>134469.81</v>
      </c>
      <c r="R108" s="7">
        <f t="shared" si="14"/>
        <v>1468914.27</v>
      </c>
      <c r="S108" s="7">
        <v>0</v>
      </c>
      <c r="T108" s="14">
        <f t="shared" si="15"/>
        <v>18068.608010505581</v>
      </c>
      <c r="U108" s="1">
        <f t="shared" si="17"/>
        <v>1.6000000000000227</v>
      </c>
      <c r="V108" s="7">
        <f t="shared" si="17"/>
        <v>237148.12999999989</v>
      </c>
      <c r="W108" s="7">
        <f t="shared" si="17"/>
        <v>9257.9584539117641</v>
      </c>
      <c r="X108" s="7">
        <f t="shared" si="16"/>
        <v>246406.00374070462</v>
      </c>
      <c r="Y108" s="7">
        <f t="shared" si="16"/>
        <v>-5893.4159526436124</v>
      </c>
      <c r="Z108" s="7">
        <f t="shared" si="16"/>
        <v>0</v>
      </c>
      <c r="AA108" s="7">
        <f t="shared" si="16"/>
        <v>252299.41969334823</v>
      </c>
      <c r="AB108" s="7">
        <f t="shared" si="16"/>
        <v>0</v>
      </c>
      <c r="AC108" s="14">
        <f t="shared" si="16"/>
        <v>1443.2397539740923</v>
      </c>
    </row>
    <row r="109" spans="1:29" x14ac:dyDescent="0.25">
      <c r="A109" s="7" t="s">
        <v>145</v>
      </c>
      <c r="B109" s="7" t="s">
        <v>146</v>
      </c>
      <c r="C109" s="1">
        <v>179</v>
      </c>
      <c r="D109" s="7">
        <v>2949343.28</v>
      </c>
      <c r="E109" s="31">
        <v>-108378.00980252342</v>
      </c>
      <c r="F109" s="7">
        <f t="shared" si="10"/>
        <v>2840965.2701974763</v>
      </c>
      <c r="G109" s="7">
        <v>1132459.2536550774</v>
      </c>
      <c r="H109" s="7">
        <v>83572.97</v>
      </c>
      <c r="I109" s="7">
        <f t="shared" si="11"/>
        <v>1624933.0465423989</v>
      </c>
      <c r="J109" s="7">
        <v>0</v>
      </c>
      <c r="K109" s="14">
        <f t="shared" si="12"/>
        <v>15871.314358645119</v>
      </c>
      <c r="L109" s="1">
        <v>181</v>
      </c>
      <c r="M109" s="7">
        <v>3216152.56</v>
      </c>
      <c r="N109" s="31">
        <v>-97816.468732739129</v>
      </c>
      <c r="O109" s="7">
        <f t="shared" si="13"/>
        <v>3118336</v>
      </c>
      <c r="P109" s="7">
        <v>1079855.54</v>
      </c>
      <c r="Q109" s="7">
        <v>83572.97</v>
      </c>
      <c r="R109" s="7">
        <f t="shared" si="14"/>
        <v>1954907.49</v>
      </c>
      <c r="S109" s="7">
        <v>0</v>
      </c>
      <c r="T109" s="14">
        <f t="shared" si="15"/>
        <v>17228.375690607736</v>
      </c>
      <c r="U109" s="1">
        <f t="shared" si="17"/>
        <v>2</v>
      </c>
      <c r="V109" s="7">
        <f t="shared" si="17"/>
        <v>266809.28000000026</v>
      </c>
      <c r="W109" s="7">
        <f t="shared" si="17"/>
        <v>10561.541069784289</v>
      </c>
      <c r="X109" s="7">
        <f t="shared" si="16"/>
        <v>277370.72980252374</v>
      </c>
      <c r="Y109" s="7">
        <f t="shared" si="16"/>
        <v>-52603.713655077387</v>
      </c>
      <c r="Z109" s="7">
        <f t="shared" si="16"/>
        <v>0</v>
      </c>
      <c r="AA109" s="7">
        <f t="shared" si="16"/>
        <v>329974.44345760113</v>
      </c>
      <c r="AB109" s="7">
        <f t="shared" si="16"/>
        <v>0</v>
      </c>
      <c r="AC109" s="14">
        <f t="shared" si="16"/>
        <v>1357.0613319626173</v>
      </c>
    </row>
    <row r="110" spans="1:29" x14ac:dyDescent="0.25">
      <c r="A110" s="7" t="s">
        <v>145</v>
      </c>
      <c r="B110" s="7" t="s">
        <v>147</v>
      </c>
      <c r="C110" s="1">
        <v>355.8</v>
      </c>
      <c r="D110" s="7">
        <v>4304175.45</v>
      </c>
      <c r="E110" s="31">
        <v>-158163.33496176841</v>
      </c>
      <c r="F110" s="7">
        <f t="shared" si="10"/>
        <v>4146012.1150382319</v>
      </c>
      <c r="G110" s="7">
        <v>2231806.0894648782</v>
      </c>
      <c r="H110" s="7">
        <v>373533.13</v>
      </c>
      <c r="I110" s="7">
        <f t="shared" si="11"/>
        <v>1540672.8955733539</v>
      </c>
      <c r="J110" s="7">
        <v>0</v>
      </c>
      <c r="K110" s="14">
        <f t="shared" si="12"/>
        <v>11652.647878128813</v>
      </c>
      <c r="L110" s="1">
        <v>329.8</v>
      </c>
      <c r="M110" s="7">
        <v>4457567.74</v>
      </c>
      <c r="N110" s="31">
        <v>-135573.0262571178</v>
      </c>
      <c r="O110" s="7">
        <f t="shared" si="13"/>
        <v>4321995</v>
      </c>
      <c r="P110" s="7">
        <v>2139152.37</v>
      </c>
      <c r="Q110" s="7">
        <v>373533.13</v>
      </c>
      <c r="R110" s="7">
        <f t="shared" si="14"/>
        <v>1809309.5</v>
      </c>
      <c r="S110" s="7">
        <v>0</v>
      </c>
      <c r="T110" s="14">
        <f t="shared" si="15"/>
        <v>13104.896907216495</v>
      </c>
      <c r="U110" s="1">
        <f t="shared" si="17"/>
        <v>-26</v>
      </c>
      <c r="V110" s="7">
        <f t="shared" si="17"/>
        <v>153392.29000000004</v>
      </c>
      <c r="W110" s="7">
        <f t="shared" si="17"/>
        <v>22590.308704650612</v>
      </c>
      <c r="X110" s="7">
        <f t="shared" si="16"/>
        <v>175982.88496176805</v>
      </c>
      <c r="Y110" s="7">
        <f t="shared" si="16"/>
        <v>-92653.719464878086</v>
      </c>
      <c r="Z110" s="7">
        <f t="shared" si="16"/>
        <v>0</v>
      </c>
      <c r="AA110" s="7">
        <f t="shared" si="16"/>
        <v>268636.60442664614</v>
      </c>
      <c r="AB110" s="7">
        <f t="shared" si="16"/>
        <v>0</v>
      </c>
      <c r="AC110" s="14">
        <f t="shared" si="16"/>
        <v>1452.2490290876813</v>
      </c>
    </row>
    <row r="111" spans="1:29" x14ac:dyDescent="0.25">
      <c r="A111" s="7" t="s">
        <v>145</v>
      </c>
      <c r="B111" s="7" t="s">
        <v>148</v>
      </c>
      <c r="C111" s="1">
        <v>21891</v>
      </c>
      <c r="D111" s="7">
        <v>205513339.19999999</v>
      </c>
      <c r="E111" s="31">
        <v>-7551893.6169298412</v>
      </c>
      <c r="F111" s="7">
        <f t="shared" si="10"/>
        <v>197961445.58307016</v>
      </c>
      <c r="G111" s="7">
        <v>55842680.255884334</v>
      </c>
      <c r="H111" s="7">
        <v>7064548.8399999999</v>
      </c>
      <c r="I111" s="7">
        <f t="shared" si="11"/>
        <v>135054216.48718581</v>
      </c>
      <c r="J111" s="7">
        <v>0</v>
      </c>
      <c r="K111" s="14">
        <f t="shared" si="12"/>
        <v>9043.0517373838629</v>
      </c>
      <c r="L111" s="1">
        <v>21844.400000000001</v>
      </c>
      <c r="M111" s="7">
        <v>222061514.66999999</v>
      </c>
      <c r="N111" s="31">
        <v>-6753806.8550027814</v>
      </c>
      <c r="O111" s="7">
        <f t="shared" si="13"/>
        <v>215307708</v>
      </c>
      <c r="P111" s="7">
        <v>61545675.18</v>
      </c>
      <c r="Q111" s="7">
        <v>7064548.8399999999</v>
      </c>
      <c r="R111" s="7">
        <f t="shared" si="14"/>
        <v>146697483.97999999</v>
      </c>
      <c r="S111" s="7">
        <v>0</v>
      </c>
      <c r="T111" s="14">
        <f t="shared" si="15"/>
        <v>9856.4258116496676</v>
      </c>
      <c r="U111" s="1">
        <f t="shared" si="17"/>
        <v>-46.599999999998545</v>
      </c>
      <c r="V111" s="7">
        <f t="shared" si="17"/>
        <v>16548175.469999999</v>
      </c>
      <c r="W111" s="7">
        <f t="shared" si="17"/>
        <v>798086.76192705985</v>
      </c>
      <c r="X111" s="7">
        <f t="shared" si="16"/>
        <v>17346262.416929841</v>
      </c>
      <c r="Y111" s="7">
        <f t="shared" si="16"/>
        <v>5702994.9241156653</v>
      </c>
      <c r="Z111" s="7">
        <f t="shared" si="16"/>
        <v>0</v>
      </c>
      <c r="AA111" s="7">
        <f t="shared" si="16"/>
        <v>11643267.492814183</v>
      </c>
      <c r="AB111" s="7">
        <f t="shared" si="16"/>
        <v>0</v>
      </c>
      <c r="AC111" s="14">
        <f t="shared" si="16"/>
        <v>813.37407426580467</v>
      </c>
    </row>
    <row r="112" spans="1:29" x14ac:dyDescent="0.25">
      <c r="A112" s="7" t="s">
        <v>149</v>
      </c>
      <c r="B112" s="7" t="s">
        <v>150</v>
      </c>
      <c r="C112" s="1">
        <v>87.1</v>
      </c>
      <c r="D112" s="7">
        <v>1724436.21</v>
      </c>
      <c r="E112" s="31">
        <v>-63366.975875119679</v>
      </c>
      <c r="F112" s="7">
        <f t="shared" si="10"/>
        <v>1661069.2341248803</v>
      </c>
      <c r="G112" s="7">
        <v>1105745.1550304445</v>
      </c>
      <c r="H112" s="7">
        <v>113140.09</v>
      </c>
      <c r="I112" s="7">
        <f t="shared" si="11"/>
        <v>442183.98909443582</v>
      </c>
      <c r="J112" s="7">
        <v>0</v>
      </c>
      <c r="K112" s="14">
        <f t="shared" si="12"/>
        <v>19070.829324051439</v>
      </c>
      <c r="L112" s="1">
        <v>83.8</v>
      </c>
      <c r="M112" s="7">
        <v>1809087.98</v>
      </c>
      <c r="N112" s="31">
        <v>-55021.82950874824</v>
      </c>
      <c r="O112" s="7">
        <f t="shared" si="13"/>
        <v>1754066</v>
      </c>
      <c r="P112" s="7">
        <v>1224283.5</v>
      </c>
      <c r="Q112" s="7">
        <v>113140.09</v>
      </c>
      <c r="R112" s="7">
        <f t="shared" si="14"/>
        <v>416642.41000000003</v>
      </c>
      <c r="S112" s="7">
        <v>0</v>
      </c>
      <c r="T112" s="14">
        <f t="shared" si="15"/>
        <v>20931.575178997613</v>
      </c>
      <c r="U112" s="1">
        <f t="shared" si="17"/>
        <v>-3.2999999999999972</v>
      </c>
      <c r="V112" s="7">
        <f t="shared" si="17"/>
        <v>84651.770000000019</v>
      </c>
      <c r="W112" s="7">
        <f t="shared" si="17"/>
        <v>8345.1463663714385</v>
      </c>
      <c r="X112" s="7">
        <f t="shared" si="16"/>
        <v>92996.765875119716</v>
      </c>
      <c r="Y112" s="7">
        <f t="shared" si="16"/>
        <v>118538.3449695555</v>
      </c>
      <c r="Z112" s="7">
        <f t="shared" si="16"/>
        <v>0</v>
      </c>
      <c r="AA112" s="7">
        <f t="shared" si="16"/>
        <v>-25541.579094435787</v>
      </c>
      <c r="AB112" s="7">
        <f t="shared" si="16"/>
        <v>0</v>
      </c>
      <c r="AC112" s="14">
        <f t="shared" si="16"/>
        <v>1860.7458549461735</v>
      </c>
    </row>
    <row r="113" spans="1:29" x14ac:dyDescent="0.25">
      <c r="A113" s="7" t="s">
        <v>151</v>
      </c>
      <c r="B113" s="7" t="s">
        <v>151</v>
      </c>
      <c r="C113" s="1">
        <v>2053.3000000000002</v>
      </c>
      <c r="D113" s="7">
        <v>19283620.140000001</v>
      </c>
      <c r="E113" s="31">
        <v>-708605.33147604926</v>
      </c>
      <c r="F113" s="7">
        <f t="shared" si="10"/>
        <v>18575014.808523953</v>
      </c>
      <c r="G113" s="7">
        <v>9927410.7481828351</v>
      </c>
      <c r="H113" s="7">
        <v>911533.05</v>
      </c>
      <c r="I113" s="7">
        <f t="shared" si="11"/>
        <v>7736071.0103411181</v>
      </c>
      <c r="J113" s="7">
        <v>0</v>
      </c>
      <c r="K113" s="14">
        <f t="shared" si="12"/>
        <v>9046.4203031821708</v>
      </c>
      <c r="L113" s="1">
        <v>2009.6</v>
      </c>
      <c r="M113" s="7">
        <v>20485684.219999999</v>
      </c>
      <c r="N113" s="31">
        <v>-623054.178118465</v>
      </c>
      <c r="O113" s="7">
        <f t="shared" si="13"/>
        <v>19862630</v>
      </c>
      <c r="P113" s="7">
        <v>10122445.6</v>
      </c>
      <c r="Q113" s="7">
        <v>911533.05</v>
      </c>
      <c r="R113" s="7">
        <f t="shared" si="14"/>
        <v>8828651.3499999996</v>
      </c>
      <c r="S113" s="7">
        <v>0</v>
      </c>
      <c r="T113" s="14">
        <f t="shared" si="15"/>
        <v>9883.8724124203818</v>
      </c>
      <c r="U113" s="1">
        <f t="shared" si="17"/>
        <v>-43.700000000000273</v>
      </c>
      <c r="V113" s="7">
        <f t="shared" si="17"/>
        <v>1202064.0799999982</v>
      </c>
      <c r="W113" s="7">
        <f t="shared" si="17"/>
        <v>85551.153357584262</v>
      </c>
      <c r="X113" s="7">
        <f t="shared" si="16"/>
        <v>1287615.191476047</v>
      </c>
      <c r="Y113" s="7">
        <f t="shared" si="16"/>
        <v>195034.85181716457</v>
      </c>
      <c r="Z113" s="7">
        <f t="shared" si="16"/>
        <v>0</v>
      </c>
      <c r="AA113" s="7">
        <f t="shared" si="16"/>
        <v>1092580.3396588815</v>
      </c>
      <c r="AB113" s="7">
        <f t="shared" si="16"/>
        <v>0</v>
      </c>
      <c r="AC113" s="14">
        <f t="shared" si="16"/>
        <v>837.45210923821105</v>
      </c>
    </row>
    <row r="114" spans="1:29" x14ac:dyDescent="0.25">
      <c r="A114" s="7" t="s">
        <v>152</v>
      </c>
      <c r="B114" s="7" t="s">
        <v>152</v>
      </c>
      <c r="C114" s="1">
        <v>2652.6</v>
      </c>
      <c r="D114" s="7">
        <v>25669778.629999999</v>
      </c>
      <c r="E114" s="31">
        <v>-943274.23289660143</v>
      </c>
      <c r="F114" s="7">
        <f t="shared" si="10"/>
        <v>24726504.397103399</v>
      </c>
      <c r="G114" s="7">
        <v>10009952.681038983</v>
      </c>
      <c r="H114" s="7">
        <v>1183924.43</v>
      </c>
      <c r="I114" s="7">
        <f t="shared" si="11"/>
        <v>13532627.286064416</v>
      </c>
      <c r="J114" s="7">
        <v>0</v>
      </c>
      <c r="K114" s="14">
        <f t="shared" si="12"/>
        <v>9321.6106450665011</v>
      </c>
      <c r="L114" s="1">
        <v>2664.6</v>
      </c>
      <c r="M114" s="7">
        <v>27912125.949999999</v>
      </c>
      <c r="N114" s="31">
        <v>-848922.9115587885</v>
      </c>
      <c r="O114" s="7">
        <f t="shared" si="13"/>
        <v>27063203</v>
      </c>
      <c r="P114" s="7">
        <v>9850801.6899999995</v>
      </c>
      <c r="Q114" s="7">
        <v>1183924.43</v>
      </c>
      <c r="R114" s="7">
        <f t="shared" si="14"/>
        <v>16028476.880000003</v>
      </c>
      <c r="S114" s="7">
        <v>0</v>
      </c>
      <c r="T114" s="14">
        <f t="shared" si="15"/>
        <v>10156.572468663215</v>
      </c>
      <c r="U114" s="1">
        <f t="shared" si="17"/>
        <v>12</v>
      </c>
      <c r="V114" s="7">
        <f t="shared" si="17"/>
        <v>2242347.3200000003</v>
      </c>
      <c r="W114" s="7">
        <f t="shared" si="17"/>
        <v>94351.321337812929</v>
      </c>
      <c r="X114" s="7">
        <f t="shared" si="16"/>
        <v>2336698.602896601</v>
      </c>
      <c r="Y114" s="7">
        <f t="shared" si="16"/>
        <v>-159150.99103898369</v>
      </c>
      <c r="Z114" s="7">
        <f t="shared" si="16"/>
        <v>0</v>
      </c>
      <c r="AA114" s="7">
        <f t="shared" si="16"/>
        <v>2495849.5939355865</v>
      </c>
      <c r="AB114" s="7">
        <f t="shared" si="16"/>
        <v>0</v>
      </c>
      <c r="AC114" s="14">
        <f t="shared" si="16"/>
        <v>834.96182359671366</v>
      </c>
    </row>
    <row r="115" spans="1:29" x14ac:dyDescent="0.25">
      <c r="A115" s="7" t="s">
        <v>152</v>
      </c>
      <c r="B115" s="7" t="s">
        <v>71</v>
      </c>
      <c r="C115" s="1">
        <v>680.2</v>
      </c>
      <c r="D115" s="7">
        <v>7111285.1900000004</v>
      </c>
      <c r="E115" s="31">
        <v>-261314.76157985913</v>
      </c>
      <c r="F115" s="7">
        <f t="shared" si="10"/>
        <v>6849970.4284201413</v>
      </c>
      <c r="G115" s="7">
        <v>1498557.7261881952</v>
      </c>
      <c r="H115" s="7">
        <v>129196.23</v>
      </c>
      <c r="I115" s="7">
        <f t="shared" si="11"/>
        <v>5222216.472231946</v>
      </c>
      <c r="J115" s="7">
        <v>0</v>
      </c>
      <c r="K115" s="14">
        <f t="shared" si="12"/>
        <v>10070.524005322171</v>
      </c>
      <c r="L115" s="1">
        <v>681.6</v>
      </c>
      <c r="M115" s="7">
        <v>7712906.3399999999</v>
      </c>
      <c r="N115" s="31">
        <v>-234581.30414222495</v>
      </c>
      <c r="O115" s="7">
        <f t="shared" si="13"/>
        <v>7478325</v>
      </c>
      <c r="P115" s="7">
        <v>1515889.09</v>
      </c>
      <c r="Q115" s="7">
        <v>129196.23</v>
      </c>
      <c r="R115" s="7">
        <f t="shared" si="14"/>
        <v>5833239.6799999997</v>
      </c>
      <c r="S115" s="7">
        <v>0</v>
      </c>
      <c r="T115" s="14">
        <f t="shared" si="15"/>
        <v>10971.720950704224</v>
      </c>
      <c r="U115" s="1">
        <f t="shared" si="17"/>
        <v>1.3999999999999773</v>
      </c>
      <c r="V115" s="7">
        <f t="shared" si="17"/>
        <v>601621.14999999944</v>
      </c>
      <c r="W115" s="7">
        <f t="shared" si="17"/>
        <v>26733.457437634177</v>
      </c>
      <c r="X115" s="7">
        <f t="shared" si="16"/>
        <v>628354.57157985866</v>
      </c>
      <c r="Y115" s="7">
        <f t="shared" si="16"/>
        <v>17331.363811804913</v>
      </c>
      <c r="Z115" s="7">
        <f t="shared" si="16"/>
        <v>0</v>
      </c>
      <c r="AA115" s="7">
        <f t="shared" si="16"/>
        <v>611023.20776805375</v>
      </c>
      <c r="AB115" s="7">
        <f t="shared" si="16"/>
        <v>0</v>
      </c>
      <c r="AC115" s="14">
        <f t="shared" si="16"/>
        <v>901.19694538205295</v>
      </c>
    </row>
    <row r="116" spans="1:29" x14ac:dyDescent="0.25">
      <c r="A116" s="7" t="s">
        <v>152</v>
      </c>
      <c r="B116" s="7" t="s">
        <v>153</v>
      </c>
      <c r="C116" s="1">
        <v>466.5</v>
      </c>
      <c r="D116" s="7">
        <v>5211322.96</v>
      </c>
      <c r="E116" s="31">
        <v>-191497.82077690033</v>
      </c>
      <c r="F116" s="7">
        <f t="shared" si="10"/>
        <v>5019825.1392230997</v>
      </c>
      <c r="G116" s="7">
        <v>926702.81538859254</v>
      </c>
      <c r="H116" s="7">
        <v>63558.55</v>
      </c>
      <c r="I116" s="7">
        <f t="shared" si="11"/>
        <v>4029563.7738345074</v>
      </c>
      <c r="J116" s="7">
        <v>0</v>
      </c>
      <c r="K116" s="14">
        <f t="shared" si="12"/>
        <v>10760.611230917684</v>
      </c>
      <c r="L116" s="1">
        <v>466.6</v>
      </c>
      <c r="M116" s="7">
        <v>5643816.9900000002</v>
      </c>
      <c r="N116" s="31">
        <v>-171651.76024349942</v>
      </c>
      <c r="O116" s="7">
        <f t="shared" si="13"/>
        <v>5472165</v>
      </c>
      <c r="P116" s="7">
        <v>973858.33</v>
      </c>
      <c r="Q116" s="7">
        <v>63558.55</v>
      </c>
      <c r="R116" s="7">
        <f t="shared" si="14"/>
        <v>4434748.12</v>
      </c>
      <c r="S116" s="7">
        <v>0</v>
      </c>
      <c r="T116" s="14">
        <f t="shared" si="15"/>
        <v>11727.743249035577</v>
      </c>
      <c r="U116" s="1">
        <f t="shared" si="17"/>
        <v>0.10000000000002274</v>
      </c>
      <c r="V116" s="7">
        <f t="shared" si="17"/>
        <v>432494.03000000026</v>
      </c>
      <c r="W116" s="7">
        <f t="shared" si="17"/>
        <v>19846.060533400916</v>
      </c>
      <c r="X116" s="7">
        <f t="shared" si="16"/>
        <v>452339.86077690031</v>
      </c>
      <c r="Y116" s="7">
        <f t="shared" si="16"/>
        <v>47155.514611407416</v>
      </c>
      <c r="Z116" s="7">
        <f t="shared" si="16"/>
        <v>0</v>
      </c>
      <c r="AA116" s="7">
        <f t="shared" si="16"/>
        <v>405184.34616549267</v>
      </c>
      <c r="AB116" s="7">
        <f t="shared" si="16"/>
        <v>0</v>
      </c>
      <c r="AC116" s="14">
        <f t="shared" si="16"/>
        <v>967.13201811789258</v>
      </c>
    </row>
    <row r="117" spans="1:29" x14ac:dyDescent="0.25">
      <c r="A117" s="7" t="s">
        <v>154</v>
      </c>
      <c r="B117" s="7" t="s">
        <v>154</v>
      </c>
      <c r="C117" s="1">
        <v>5897.6</v>
      </c>
      <c r="D117" s="7">
        <v>58400673.609999999</v>
      </c>
      <c r="E117" s="31">
        <v>-2146019.6986559499</v>
      </c>
      <c r="F117" s="7">
        <f t="shared" si="10"/>
        <v>56254653.911344051</v>
      </c>
      <c r="G117" s="7">
        <v>15577212.13301133</v>
      </c>
      <c r="H117" s="7">
        <v>2031733.12</v>
      </c>
      <c r="I117" s="7">
        <f t="shared" si="11"/>
        <v>38645708.658332728</v>
      </c>
      <c r="J117" s="7">
        <v>0</v>
      </c>
      <c r="K117" s="14">
        <f t="shared" si="12"/>
        <v>9538.5671987493297</v>
      </c>
      <c r="L117" s="1">
        <v>5940.6</v>
      </c>
      <c r="M117" s="7">
        <v>63689842.049999997</v>
      </c>
      <c r="N117" s="31">
        <v>-1937070.8718733536</v>
      </c>
      <c r="O117" s="7">
        <f t="shared" si="13"/>
        <v>61752771</v>
      </c>
      <c r="P117" s="7">
        <v>18232500.609999999</v>
      </c>
      <c r="Q117" s="7">
        <v>2031733.12</v>
      </c>
      <c r="R117" s="7">
        <f t="shared" si="14"/>
        <v>41488537.270000003</v>
      </c>
      <c r="S117" s="7">
        <v>0</v>
      </c>
      <c r="T117" s="14">
        <f t="shared" si="15"/>
        <v>10395.03938996061</v>
      </c>
      <c r="U117" s="1">
        <f t="shared" si="17"/>
        <v>43</v>
      </c>
      <c r="V117" s="7">
        <f t="shared" si="17"/>
        <v>5289168.4399999976</v>
      </c>
      <c r="W117" s="7">
        <f t="shared" si="17"/>
        <v>208948.8267825963</v>
      </c>
      <c r="X117" s="7">
        <f t="shared" si="16"/>
        <v>5498117.0886559486</v>
      </c>
      <c r="Y117" s="7">
        <f t="shared" si="16"/>
        <v>2655288.4769886695</v>
      </c>
      <c r="Z117" s="7">
        <f t="shared" si="16"/>
        <v>0</v>
      </c>
      <c r="AA117" s="7">
        <f t="shared" si="16"/>
        <v>2842828.6116672754</v>
      </c>
      <c r="AB117" s="7">
        <f t="shared" si="16"/>
        <v>0</v>
      </c>
      <c r="AC117" s="14">
        <f t="shared" si="16"/>
        <v>856.47219121128001</v>
      </c>
    </row>
    <row r="118" spans="1:29" x14ac:dyDescent="0.25">
      <c r="A118" s="7" t="s">
        <v>154</v>
      </c>
      <c r="B118" s="7" t="s">
        <v>155</v>
      </c>
      <c r="C118" s="1">
        <v>249.3</v>
      </c>
      <c r="D118" s="7">
        <v>4018783.77</v>
      </c>
      <c r="E118" s="31">
        <v>-147676.19278935954</v>
      </c>
      <c r="F118" s="7">
        <f t="shared" si="10"/>
        <v>3871107.5772106405</v>
      </c>
      <c r="G118" s="7">
        <v>519222.68022383045</v>
      </c>
      <c r="H118" s="7">
        <v>112466.55</v>
      </c>
      <c r="I118" s="7">
        <f t="shared" si="11"/>
        <v>3239418.3469868102</v>
      </c>
      <c r="J118" s="7">
        <v>0</v>
      </c>
      <c r="K118" s="14">
        <f t="shared" si="12"/>
        <v>15527.908452509588</v>
      </c>
      <c r="L118" s="1">
        <v>248.3</v>
      </c>
      <c r="M118" s="7">
        <v>4345355.4800000004</v>
      </c>
      <c r="N118" s="31">
        <v>-132160.18845886362</v>
      </c>
      <c r="O118" s="7">
        <f t="shared" si="13"/>
        <v>4213195</v>
      </c>
      <c r="P118" s="7">
        <v>564892.41</v>
      </c>
      <c r="Q118" s="7">
        <v>112466.55</v>
      </c>
      <c r="R118" s="7">
        <f t="shared" si="14"/>
        <v>3535836.04</v>
      </c>
      <c r="S118" s="7">
        <v>0</v>
      </c>
      <c r="T118" s="14">
        <f t="shared" si="15"/>
        <v>16968.16351188079</v>
      </c>
      <c r="U118" s="1">
        <f t="shared" si="17"/>
        <v>-1</v>
      </c>
      <c r="V118" s="7">
        <f t="shared" si="17"/>
        <v>326571.71000000043</v>
      </c>
      <c r="W118" s="7">
        <f t="shared" si="17"/>
        <v>15516.004330495925</v>
      </c>
      <c r="X118" s="7">
        <f t="shared" si="16"/>
        <v>342087.42278935947</v>
      </c>
      <c r="Y118" s="7">
        <f t="shared" si="16"/>
        <v>45669.729776169581</v>
      </c>
      <c r="Z118" s="7">
        <f t="shared" si="16"/>
        <v>0</v>
      </c>
      <c r="AA118" s="7">
        <f t="shared" si="16"/>
        <v>296417.69301318983</v>
      </c>
      <c r="AB118" s="7">
        <f t="shared" si="16"/>
        <v>0</v>
      </c>
      <c r="AC118" s="14">
        <f t="shared" si="16"/>
        <v>1440.2550593712022</v>
      </c>
    </row>
    <row r="119" spans="1:29" x14ac:dyDescent="0.25">
      <c r="A119" s="7" t="s">
        <v>156</v>
      </c>
      <c r="B119" s="7" t="s">
        <v>157</v>
      </c>
      <c r="C119" s="1">
        <v>1453.5</v>
      </c>
      <c r="D119" s="7">
        <v>14797471.5</v>
      </c>
      <c r="E119" s="31">
        <v>-543755.12072625232</v>
      </c>
      <c r="F119" s="7">
        <f t="shared" si="10"/>
        <v>14253716.379273748</v>
      </c>
      <c r="G119" s="7">
        <v>7294380.9564460162</v>
      </c>
      <c r="H119" s="7">
        <v>674557.78</v>
      </c>
      <c r="I119" s="7">
        <f t="shared" si="11"/>
        <v>6284777.6428277316</v>
      </c>
      <c r="J119" s="7">
        <v>0</v>
      </c>
      <c r="K119" s="14">
        <f t="shared" si="12"/>
        <v>9806.4784171130013</v>
      </c>
      <c r="L119" s="1">
        <v>1492.5</v>
      </c>
      <c r="M119" s="7">
        <v>16421112.279999999</v>
      </c>
      <c r="N119" s="31">
        <v>-499433.77558352472</v>
      </c>
      <c r="O119" s="7">
        <f t="shared" si="13"/>
        <v>15921679</v>
      </c>
      <c r="P119" s="7">
        <v>7058740.9199999999</v>
      </c>
      <c r="Q119" s="7">
        <v>674557.78</v>
      </c>
      <c r="R119" s="7">
        <f t="shared" si="14"/>
        <v>8188380.2999999998</v>
      </c>
      <c r="S119" s="7">
        <v>0</v>
      </c>
      <c r="T119" s="14">
        <f t="shared" si="15"/>
        <v>10667.79162479062</v>
      </c>
      <c r="U119" s="1">
        <f t="shared" si="17"/>
        <v>39</v>
      </c>
      <c r="V119" s="7">
        <f t="shared" si="17"/>
        <v>1623640.7799999993</v>
      </c>
      <c r="W119" s="7">
        <f t="shared" si="17"/>
        <v>44321.345142727601</v>
      </c>
      <c r="X119" s="7">
        <f t="shared" si="16"/>
        <v>1667962.620726252</v>
      </c>
      <c r="Y119" s="7">
        <f t="shared" si="16"/>
        <v>-235640.03644601628</v>
      </c>
      <c r="Z119" s="7">
        <f t="shared" si="16"/>
        <v>0</v>
      </c>
      <c r="AA119" s="7">
        <f t="shared" si="16"/>
        <v>1903602.6571722683</v>
      </c>
      <c r="AB119" s="7">
        <f t="shared" si="16"/>
        <v>0</v>
      </c>
      <c r="AC119" s="14">
        <f t="shared" si="16"/>
        <v>861.31320767761827</v>
      </c>
    </row>
    <row r="120" spans="1:29" x14ac:dyDescent="0.25">
      <c r="A120" s="7" t="s">
        <v>156</v>
      </c>
      <c r="B120" s="7" t="s">
        <v>158</v>
      </c>
      <c r="C120" s="1">
        <v>3343</v>
      </c>
      <c r="D120" s="7">
        <v>32455902</v>
      </c>
      <c r="E120" s="31">
        <v>-1192640.4393000125</v>
      </c>
      <c r="F120" s="7">
        <f t="shared" si="10"/>
        <v>31263261.560699988</v>
      </c>
      <c r="G120" s="7">
        <v>8294155.7522844998</v>
      </c>
      <c r="H120" s="7">
        <v>732809.52</v>
      </c>
      <c r="I120" s="7">
        <f t="shared" si="11"/>
        <v>22236296.288415488</v>
      </c>
      <c r="J120" s="7">
        <v>0</v>
      </c>
      <c r="K120" s="14">
        <f t="shared" si="12"/>
        <v>9351.8580797786381</v>
      </c>
      <c r="L120" s="1">
        <v>3371</v>
      </c>
      <c r="M120" s="7">
        <v>35419646.390000001</v>
      </c>
      <c r="N120" s="31">
        <v>-1077257.5830893144</v>
      </c>
      <c r="O120" s="7">
        <f t="shared" si="13"/>
        <v>34342389</v>
      </c>
      <c r="P120" s="7">
        <v>8329817.5499999998</v>
      </c>
      <c r="Q120" s="7">
        <v>732809.52</v>
      </c>
      <c r="R120" s="7">
        <f t="shared" si="14"/>
        <v>25279761.93</v>
      </c>
      <c r="S120" s="7">
        <v>0</v>
      </c>
      <c r="T120" s="14">
        <f t="shared" si="15"/>
        <v>10187.596855532483</v>
      </c>
      <c r="U120" s="1">
        <f t="shared" si="17"/>
        <v>28</v>
      </c>
      <c r="V120" s="7">
        <f t="shared" si="17"/>
        <v>2963744.3900000006</v>
      </c>
      <c r="W120" s="7">
        <f t="shared" si="17"/>
        <v>115382.85621069814</v>
      </c>
      <c r="X120" s="7">
        <f t="shared" si="16"/>
        <v>3079127.4393000118</v>
      </c>
      <c r="Y120" s="7">
        <f t="shared" si="16"/>
        <v>35661.797715499997</v>
      </c>
      <c r="Z120" s="7">
        <f t="shared" si="16"/>
        <v>0</v>
      </c>
      <c r="AA120" s="7">
        <f t="shared" si="16"/>
        <v>3043465.6415845118</v>
      </c>
      <c r="AB120" s="7">
        <f t="shared" si="16"/>
        <v>0</v>
      </c>
      <c r="AC120" s="14">
        <f t="shared" si="16"/>
        <v>835.7387757538454</v>
      </c>
    </row>
    <row r="121" spans="1:29" x14ac:dyDescent="0.25">
      <c r="A121" s="7" t="s">
        <v>156</v>
      </c>
      <c r="B121" s="7" t="s">
        <v>159</v>
      </c>
      <c r="C121" s="1">
        <v>213</v>
      </c>
      <c r="D121" s="7">
        <v>3369729.4</v>
      </c>
      <c r="E121" s="31">
        <v>-123825.72365230112</v>
      </c>
      <c r="F121" s="7">
        <f t="shared" si="10"/>
        <v>3245903.676347699</v>
      </c>
      <c r="G121" s="7">
        <v>852064.93633736949</v>
      </c>
      <c r="H121" s="7">
        <v>66661.56</v>
      </c>
      <c r="I121" s="7">
        <f t="shared" si="11"/>
        <v>2327177.1800103295</v>
      </c>
      <c r="J121" s="7">
        <v>0</v>
      </c>
      <c r="K121" s="14">
        <f t="shared" si="12"/>
        <v>15238.984395998586</v>
      </c>
      <c r="L121" s="1">
        <v>216</v>
      </c>
      <c r="M121" s="7">
        <v>3676238.13</v>
      </c>
      <c r="N121" s="31">
        <v>-111809.56916336343</v>
      </c>
      <c r="O121" s="7">
        <f t="shared" si="13"/>
        <v>3564429</v>
      </c>
      <c r="P121" s="7">
        <v>862568.32</v>
      </c>
      <c r="Q121" s="7">
        <v>66661.56</v>
      </c>
      <c r="R121" s="7">
        <f t="shared" si="14"/>
        <v>2635199.12</v>
      </c>
      <c r="S121" s="7">
        <v>0</v>
      </c>
      <c r="T121" s="14">
        <f t="shared" si="15"/>
        <v>16501.986111111109</v>
      </c>
      <c r="U121" s="1">
        <f t="shared" si="17"/>
        <v>3</v>
      </c>
      <c r="V121" s="7">
        <f t="shared" si="17"/>
        <v>306508.73</v>
      </c>
      <c r="W121" s="7">
        <f t="shared" si="17"/>
        <v>12016.154488937696</v>
      </c>
      <c r="X121" s="7">
        <f t="shared" si="16"/>
        <v>318525.32365230098</v>
      </c>
      <c r="Y121" s="7">
        <f t="shared" si="16"/>
        <v>10503.383662630455</v>
      </c>
      <c r="Z121" s="7">
        <f t="shared" si="16"/>
        <v>0</v>
      </c>
      <c r="AA121" s="7">
        <f t="shared" si="16"/>
        <v>308021.93998967065</v>
      </c>
      <c r="AB121" s="7">
        <f t="shared" si="16"/>
        <v>0</v>
      </c>
      <c r="AC121" s="14">
        <f t="shared" si="16"/>
        <v>1263.001715112523</v>
      </c>
    </row>
    <row r="122" spans="1:29" x14ac:dyDescent="0.25">
      <c r="A122" s="7" t="s">
        <v>156</v>
      </c>
      <c r="B122" s="7" t="s">
        <v>160</v>
      </c>
      <c r="C122" s="1">
        <v>877.5</v>
      </c>
      <c r="D122" s="7">
        <v>9020096.1600000001</v>
      </c>
      <c r="E122" s="31">
        <v>-331456.86250811198</v>
      </c>
      <c r="F122" s="7">
        <f t="shared" si="10"/>
        <v>8688639.2974918876</v>
      </c>
      <c r="G122" s="7">
        <v>6550852.1969394106</v>
      </c>
      <c r="H122" s="7">
        <v>413726.69</v>
      </c>
      <c r="I122" s="7">
        <f t="shared" si="11"/>
        <v>1724060.410552477</v>
      </c>
      <c r="J122" s="7">
        <v>0</v>
      </c>
      <c r="K122" s="14">
        <f t="shared" si="12"/>
        <v>9901.5832450050002</v>
      </c>
      <c r="L122" s="1">
        <v>913.5</v>
      </c>
      <c r="M122" s="7">
        <v>10101518.82</v>
      </c>
      <c r="N122" s="31">
        <v>-307228.8647307533</v>
      </c>
      <c r="O122" s="7">
        <f t="shared" si="13"/>
        <v>9794290</v>
      </c>
      <c r="P122" s="7">
        <v>7088383.4199999999</v>
      </c>
      <c r="Q122" s="7">
        <v>413726.69</v>
      </c>
      <c r="R122" s="7">
        <f t="shared" si="14"/>
        <v>2292179.89</v>
      </c>
      <c r="S122" s="7">
        <v>0</v>
      </c>
      <c r="T122" s="14">
        <f t="shared" si="15"/>
        <v>10721.718664477285</v>
      </c>
      <c r="U122" s="1">
        <f t="shared" si="17"/>
        <v>36</v>
      </c>
      <c r="V122" s="7">
        <f t="shared" si="17"/>
        <v>1081422.6600000001</v>
      </c>
      <c r="W122" s="7">
        <f t="shared" si="17"/>
        <v>24227.997777358687</v>
      </c>
      <c r="X122" s="7">
        <f t="shared" si="16"/>
        <v>1105650.7025081124</v>
      </c>
      <c r="Y122" s="7">
        <f t="shared" si="16"/>
        <v>537531.22306058928</v>
      </c>
      <c r="Z122" s="7">
        <f t="shared" si="16"/>
        <v>0</v>
      </c>
      <c r="AA122" s="7">
        <f t="shared" si="16"/>
        <v>568119.47944752313</v>
      </c>
      <c r="AB122" s="7">
        <f t="shared" si="16"/>
        <v>0</v>
      </c>
      <c r="AC122" s="14">
        <f t="shared" si="16"/>
        <v>820.13541947228441</v>
      </c>
    </row>
    <row r="123" spans="1:29" x14ac:dyDescent="0.25">
      <c r="A123" s="7" t="s">
        <v>161</v>
      </c>
      <c r="B123" s="7" t="s">
        <v>162</v>
      </c>
      <c r="C123" s="1">
        <v>1436.1</v>
      </c>
      <c r="D123" s="7">
        <v>14975984.630000001</v>
      </c>
      <c r="E123" s="31">
        <v>-550314.8514582474</v>
      </c>
      <c r="F123" s="7">
        <f t="shared" si="10"/>
        <v>14425669.778541753</v>
      </c>
      <c r="G123" s="7">
        <v>2152044.1981581361</v>
      </c>
      <c r="H123" s="7">
        <v>382468.3</v>
      </c>
      <c r="I123" s="7">
        <f t="shared" si="11"/>
        <v>11891157.280383617</v>
      </c>
      <c r="J123" s="7">
        <v>0</v>
      </c>
      <c r="K123" s="14">
        <f t="shared" si="12"/>
        <v>10045.031528822334</v>
      </c>
      <c r="L123" s="1">
        <v>1427.8</v>
      </c>
      <c r="M123" s="7">
        <v>16142996.369999999</v>
      </c>
      <c r="N123" s="31">
        <v>-490975.1232941593</v>
      </c>
      <c r="O123" s="7">
        <f t="shared" si="13"/>
        <v>15652021</v>
      </c>
      <c r="P123" s="7">
        <v>2138945.0299999998</v>
      </c>
      <c r="Q123" s="7">
        <v>382468.3</v>
      </c>
      <c r="R123" s="7">
        <f t="shared" si="14"/>
        <v>13130607.67</v>
      </c>
      <c r="S123" s="7">
        <v>0</v>
      </c>
      <c r="T123" s="14">
        <f t="shared" si="15"/>
        <v>10962.3343605547</v>
      </c>
      <c r="U123" s="1">
        <f t="shared" si="17"/>
        <v>-8.2999999999999545</v>
      </c>
      <c r="V123" s="7">
        <f t="shared" si="17"/>
        <v>1167011.7399999984</v>
      </c>
      <c r="W123" s="7">
        <f t="shared" si="17"/>
        <v>59339.728164088097</v>
      </c>
      <c r="X123" s="7">
        <f t="shared" si="16"/>
        <v>1226351.2214582469</v>
      </c>
      <c r="Y123" s="7">
        <f t="shared" si="16"/>
        <v>-13099.168158136308</v>
      </c>
      <c r="Z123" s="7">
        <f t="shared" si="16"/>
        <v>0</v>
      </c>
      <c r="AA123" s="7">
        <f t="shared" si="16"/>
        <v>1239450.3896163832</v>
      </c>
      <c r="AB123" s="7">
        <f t="shared" si="16"/>
        <v>0</v>
      </c>
      <c r="AC123" s="14">
        <f t="shared" si="16"/>
        <v>917.30283173236603</v>
      </c>
    </row>
    <row r="124" spans="1:29" x14ac:dyDescent="0.25">
      <c r="A124" s="7" t="s">
        <v>161</v>
      </c>
      <c r="B124" s="7" t="s">
        <v>163</v>
      </c>
      <c r="C124" s="1">
        <v>755.8</v>
      </c>
      <c r="D124" s="7">
        <v>8429420.1199999992</v>
      </c>
      <c r="E124" s="31">
        <v>-309751.59202049486</v>
      </c>
      <c r="F124" s="7">
        <f t="shared" si="10"/>
        <v>8119668.5279795043</v>
      </c>
      <c r="G124" s="7">
        <v>1056161.0489777718</v>
      </c>
      <c r="H124" s="7">
        <v>209992.63</v>
      </c>
      <c r="I124" s="7">
        <f t="shared" si="11"/>
        <v>6853514.8490017327</v>
      </c>
      <c r="J124" s="7">
        <v>0</v>
      </c>
      <c r="K124" s="14">
        <f t="shared" si="12"/>
        <v>10743.144387376959</v>
      </c>
      <c r="L124" s="1">
        <v>733.5</v>
      </c>
      <c r="M124" s="7">
        <v>8903779.2699999996</v>
      </c>
      <c r="N124" s="31">
        <v>-270800.66331404558</v>
      </c>
      <c r="O124" s="7">
        <f t="shared" si="13"/>
        <v>8632979</v>
      </c>
      <c r="P124" s="7">
        <v>1024736.49</v>
      </c>
      <c r="Q124" s="7">
        <v>209992.63</v>
      </c>
      <c r="R124" s="7">
        <f t="shared" si="14"/>
        <v>7398249.8799999999</v>
      </c>
      <c r="S124" s="7">
        <v>0</v>
      </c>
      <c r="T124" s="14">
        <f t="shared" si="15"/>
        <v>11769.569188820722</v>
      </c>
      <c r="U124" s="1">
        <f t="shared" si="17"/>
        <v>-22.299999999999955</v>
      </c>
      <c r="V124" s="7">
        <f t="shared" si="17"/>
        <v>474359.15000000037</v>
      </c>
      <c r="W124" s="7">
        <f t="shared" si="17"/>
        <v>38950.928706449282</v>
      </c>
      <c r="X124" s="7">
        <f t="shared" si="16"/>
        <v>513310.47202049568</v>
      </c>
      <c r="Y124" s="7">
        <f t="shared" si="16"/>
        <v>-31424.558977771783</v>
      </c>
      <c r="Z124" s="7">
        <f t="shared" si="16"/>
        <v>0</v>
      </c>
      <c r="AA124" s="7">
        <f t="shared" si="16"/>
        <v>544735.03099826723</v>
      </c>
      <c r="AB124" s="7">
        <f t="shared" si="16"/>
        <v>0</v>
      </c>
      <c r="AC124" s="14">
        <f t="shared" si="16"/>
        <v>1026.4248014437635</v>
      </c>
    </row>
    <row r="125" spans="1:29" x14ac:dyDescent="0.25">
      <c r="A125" s="7" t="s">
        <v>161</v>
      </c>
      <c r="B125" s="7" t="s">
        <v>164</v>
      </c>
      <c r="C125" s="1">
        <v>159.1</v>
      </c>
      <c r="D125" s="7">
        <v>2867310.86</v>
      </c>
      <c r="E125" s="31">
        <v>-105363.60639984976</v>
      </c>
      <c r="F125" s="7">
        <f t="shared" si="10"/>
        <v>2761947.2536001503</v>
      </c>
      <c r="G125" s="7">
        <v>268461.87207269395</v>
      </c>
      <c r="H125" s="7">
        <v>51782.47</v>
      </c>
      <c r="I125" s="7">
        <f t="shared" si="11"/>
        <v>2441702.9115274563</v>
      </c>
      <c r="J125" s="7">
        <v>0</v>
      </c>
      <c r="K125" s="14">
        <f t="shared" si="12"/>
        <v>17359.819318668451</v>
      </c>
      <c r="L125" s="1">
        <v>159.5</v>
      </c>
      <c r="M125" s="7">
        <v>3117750.81</v>
      </c>
      <c r="N125" s="31">
        <v>-94823.665523763921</v>
      </c>
      <c r="O125" s="7">
        <f t="shared" si="13"/>
        <v>3022927</v>
      </c>
      <c r="P125" s="7">
        <v>268717.99</v>
      </c>
      <c r="Q125" s="7">
        <v>51782.47</v>
      </c>
      <c r="R125" s="7">
        <f t="shared" si="14"/>
        <v>2702426.5399999996</v>
      </c>
      <c r="S125" s="7">
        <v>0</v>
      </c>
      <c r="T125" s="14">
        <f t="shared" si="15"/>
        <v>18952.520376175547</v>
      </c>
      <c r="U125" s="1">
        <f t="shared" si="17"/>
        <v>0.40000000000000568</v>
      </c>
      <c r="V125" s="7">
        <f t="shared" si="17"/>
        <v>250439.95000000019</v>
      </c>
      <c r="W125" s="7">
        <f t="shared" si="17"/>
        <v>10539.940876085835</v>
      </c>
      <c r="X125" s="7">
        <f t="shared" si="17"/>
        <v>260979.74639984965</v>
      </c>
      <c r="Y125" s="7">
        <f t="shared" si="17"/>
        <v>256.11792730604066</v>
      </c>
      <c r="Z125" s="7">
        <f t="shared" si="17"/>
        <v>0</v>
      </c>
      <c r="AA125" s="7">
        <f t="shared" si="17"/>
        <v>260723.62847254332</v>
      </c>
      <c r="AB125" s="7">
        <f t="shared" si="17"/>
        <v>0</v>
      </c>
      <c r="AC125" s="14">
        <f t="shared" si="17"/>
        <v>1592.7010575070963</v>
      </c>
    </row>
    <row r="126" spans="1:29" x14ac:dyDescent="0.25">
      <c r="A126" s="7" t="s">
        <v>161</v>
      </c>
      <c r="B126" s="7" t="s">
        <v>165</v>
      </c>
      <c r="C126" s="1">
        <v>383</v>
      </c>
      <c r="D126" s="7">
        <v>4605720.43</v>
      </c>
      <c r="E126" s="31">
        <v>-169244.05419169192</v>
      </c>
      <c r="F126" s="7">
        <f t="shared" si="10"/>
        <v>4436476.3758083079</v>
      </c>
      <c r="G126" s="7">
        <v>715930.54059528653</v>
      </c>
      <c r="H126" s="7">
        <v>124853.45</v>
      </c>
      <c r="I126" s="7">
        <f t="shared" si="11"/>
        <v>3595692.3852130212</v>
      </c>
      <c r="J126" s="7">
        <v>0</v>
      </c>
      <c r="K126" s="14">
        <f t="shared" si="12"/>
        <v>11583.489231875477</v>
      </c>
      <c r="L126" s="1">
        <v>383</v>
      </c>
      <c r="M126" s="7">
        <v>4986431.0599999996</v>
      </c>
      <c r="N126" s="31">
        <v>-151657.94183235176</v>
      </c>
      <c r="O126" s="7">
        <f t="shared" si="13"/>
        <v>4834773</v>
      </c>
      <c r="P126" s="7">
        <v>695253.26</v>
      </c>
      <c r="Q126" s="7">
        <v>124853.45</v>
      </c>
      <c r="R126" s="7">
        <f t="shared" si="14"/>
        <v>4014666.29</v>
      </c>
      <c r="S126" s="7">
        <v>0</v>
      </c>
      <c r="T126" s="14">
        <f t="shared" si="15"/>
        <v>12623.428198433421</v>
      </c>
      <c r="U126" s="1">
        <f t="shared" ref="U126:AC154" si="18">L126-C126</f>
        <v>0</v>
      </c>
      <c r="V126" s="7">
        <f t="shared" si="18"/>
        <v>380710.62999999989</v>
      </c>
      <c r="W126" s="7">
        <f t="shared" si="18"/>
        <v>17586.112359340157</v>
      </c>
      <c r="X126" s="7">
        <f t="shared" si="18"/>
        <v>398296.6241916921</v>
      </c>
      <c r="Y126" s="7">
        <f t="shared" si="18"/>
        <v>-20677.280595286516</v>
      </c>
      <c r="Z126" s="7">
        <f t="shared" si="18"/>
        <v>0</v>
      </c>
      <c r="AA126" s="7">
        <f t="shared" si="18"/>
        <v>418973.90478697885</v>
      </c>
      <c r="AB126" s="7">
        <f t="shared" si="18"/>
        <v>0</v>
      </c>
      <c r="AC126" s="14">
        <f t="shared" si="18"/>
        <v>1039.9389665579438</v>
      </c>
    </row>
    <row r="127" spans="1:29" x14ac:dyDescent="0.25">
      <c r="A127" s="7" t="s">
        <v>161</v>
      </c>
      <c r="B127" s="7" t="s">
        <v>166</v>
      </c>
      <c r="C127" s="1">
        <v>223</v>
      </c>
      <c r="D127" s="7">
        <v>3353720.72</v>
      </c>
      <c r="E127" s="31">
        <v>-123237.46087199655</v>
      </c>
      <c r="F127" s="7">
        <f t="shared" si="10"/>
        <v>3230483.2591280038</v>
      </c>
      <c r="G127" s="7">
        <v>230393.87214663782</v>
      </c>
      <c r="H127" s="7">
        <v>48587.77</v>
      </c>
      <c r="I127" s="7">
        <f t="shared" si="11"/>
        <v>2951501.6169813662</v>
      </c>
      <c r="J127" s="7">
        <v>0</v>
      </c>
      <c r="K127" s="14">
        <f t="shared" si="12"/>
        <v>14486.472014026924</v>
      </c>
      <c r="L127" s="1">
        <v>222</v>
      </c>
      <c r="M127" s="7">
        <v>3621440.35</v>
      </c>
      <c r="N127" s="31">
        <v>-110142.94258580037</v>
      </c>
      <c r="O127" s="7">
        <f t="shared" si="13"/>
        <v>3511297</v>
      </c>
      <c r="P127" s="7">
        <v>223035.75</v>
      </c>
      <c r="Q127" s="7">
        <v>48587.77</v>
      </c>
      <c r="R127" s="7">
        <f t="shared" si="14"/>
        <v>3239673.48</v>
      </c>
      <c r="S127" s="7">
        <v>0</v>
      </c>
      <c r="T127" s="14">
        <f t="shared" si="15"/>
        <v>15816.653153153153</v>
      </c>
      <c r="U127" s="1">
        <f t="shared" si="18"/>
        <v>-1</v>
      </c>
      <c r="V127" s="7">
        <f t="shared" si="18"/>
        <v>267719.62999999989</v>
      </c>
      <c r="W127" s="7">
        <f t="shared" si="18"/>
        <v>13094.51828619618</v>
      </c>
      <c r="X127" s="7">
        <f t="shared" si="18"/>
        <v>280813.74087199615</v>
      </c>
      <c r="Y127" s="7">
        <f t="shared" si="18"/>
        <v>-7358.1221466378192</v>
      </c>
      <c r="Z127" s="7">
        <f t="shared" si="18"/>
        <v>0</v>
      </c>
      <c r="AA127" s="7">
        <f t="shared" si="18"/>
        <v>288171.8630186338</v>
      </c>
      <c r="AB127" s="7">
        <f t="shared" si="18"/>
        <v>0</v>
      </c>
      <c r="AC127" s="14">
        <f t="shared" si="18"/>
        <v>1330.181139126229</v>
      </c>
    </row>
    <row r="128" spans="1:29" x14ac:dyDescent="0.25">
      <c r="A128" s="7" t="s">
        <v>161</v>
      </c>
      <c r="B128" s="7" t="s">
        <v>167</v>
      </c>
      <c r="C128" s="1">
        <v>321.3</v>
      </c>
      <c r="D128" s="7">
        <v>4128757.67</v>
      </c>
      <c r="E128" s="31">
        <v>-151717.3474738769</v>
      </c>
      <c r="F128" s="7">
        <f t="shared" si="10"/>
        <v>3977040.3225261229</v>
      </c>
      <c r="G128" s="7">
        <v>478875.69609112013</v>
      </c>
      <c r="H128" s="7">
        <v>101566.9</v>
      </c>
      <c r="I128" s="7">
        <f t="shared" si="11"/>
        <v>3396597.7264350029</v>
      </c>
      <c r="J128" s="7">
        <v>0</v>
      </c>
      <c r="K128" s="14">
        <f t="shared" si="12"/>
        <v>12377.96552295712</v>
      </c>
      <c r="L128" s="1">
        <v>324</v>
      </c>
      <c r="M128" s="7">
        <v>4495237.1100000003</v>
      </c>
      <c r="N128" s="31">
        <v>-136718.70721722345</v>
      </c>
      <c r="O128" s="7">
        <f t="shared" si="13"/>
        <v>4358518</v>
      </c>
      <c r="P128" s="7">
        <v>483081.69</v>
      </c>
      <c r="Q128" s="7">
        <v>101566.9</v>
      </c>
      <c r="R128" s="7">
        <f t="shared" si="14"/>
        <v>3773869.41</v>
      </c>
      <c r="S128" s="7">
        <v>0</v>
      </c>
      <c r="T128" s="14">
        <f t="shared" si="15"/>
        <v>13452.216049382716</v>
      </c>
      <c r="U128" s="1">
        <f t="shared" si="18"/>
        <v>2.6999999999999886</v>
      </c>
      <c r="V128" s="7">
        <f t="shared" si="18"/>
        <v>366479.44000000041</v>
      </c>
      <c r="W128" s="7">
        <f t="shared" si="18"/>
        <v>14998.640256653453</v>
      </c>
      <c r="X128" s="7">
        <f t="shared" si="18"/>
        <v>381477.67747387709</v>
      </c>
      <c r="Y128" s="7">
        <f t="shared" si="18"/>
        <v>4205.993908879871</v>
      </c>
      <c r="Z128" s="7">
        <f t="shared" si="18"/>
        <v>0</v>
      </c>
      <c r="AA128" s="7">
        <f t="shared" si="18"/>
        <v>377271.68356499728</v>
      </c>
      <c r="AB128" s="7">
        <f t="shared" si="18"/>
        <v>0</v>
      </c>
      <c r="AC128" s="14">
        <f t="shared" si="18"/>
        <v>1074.250526425596</v>
      </c>
    </row>
    <row r="129" spans="1:29" x14ac:dyDescent="0.25">
      <c r="A129" s="7" t="s">
        <v>168</v>
      </c>
      <c r="B129" s="7" t="s">
        <v>168</v>
      </c>
      <c r="C129" s="1">
        <v>177.2</v>
      </c>
      <c r="D129" s="7">
        <v>3298855.25</v>
      </c>
      <c r="E129" s="31">
        <v>-121221.34749319716</v>
      </c>
      <c r="F129" s="7">
        <f t="shared" si="10"/>
        <v>3177633.9025068027</v>
      </c>
      <c r="G129" s="7">
        <v>1483273.442990626</v>
      </c>
      <c r="H129" s="7">
        <v>134878.24</v>
      </c>
      <c r="I129" s="7">
        <f t="shared" si="11"/>
        <v>1559482.2195161767</v>
      </c>
      <c r="J129" s="7">
        <v>0</v>
      </c>
      <c r="K129" s="14">
        <f t="shared" si="12"/>
        <v>17932.471233108368</v>
      </c>
      <c r="L129" s="1">
        <v>175.6</v>
      </c>
      <c r="M129" s="7">
        <v>3548310.98</v>
      </c>
      <c r="N129" s="31">
        <v>-107918.77672283212</v>
      </c>
      <c r="O129" s="7">
        <f t="shared" si="13"/>
        <v>3440392</v>
      </c>
      <c r="P129" s="7">
        <v>1656150.08</v>
      </c>
      <c r="Q129" s="7">
        <v>134878.24</v>
      </c>
      <c r="R129" s="7">
        <f t="shared" si="14"/>
        <v>1649363.68</v>
      </c>
      <c r="S129" s="7">
        <v>0</v>
      </c>
      <c r="T129" s="14">
        <f t="shared" si="15"/>
        <v>19592.209567198177</v>
      </c>
      <c r="U129" s="1">
        <f t="shared" si="18"/>
        <v>-1.5999999999999943</v>
      </c>
      <c r="V129" s="7">
        <f t="shared" si="18"/>
        <v>249455.72999999998</v>
      </c>
      <c r="W129" s="7">
        <f t="shared" si="18"/>
        <v>13302.570770365041</v>
      </c>
      <c r="X129" s="7">
        <f t="shared" si="18"/>
        <v>262758.0974931973</v>
      </c>
      <c r="Y129" s="7">
        <f t="shared" si="18"/>
        <v>172876.6370093741</v>
      </c>
      <c r="Z129" s="7">
        <f t="shared" si="18"/>
        <v>0</v>
      </c>
      <c r="AA129" s="7">
        <f t="shared" si="18"/>
        <v>89881.460483823204</v>
      </c>
      <c r="AB129" s="7">
        <f t="shared" si="18"/>
        <v>0</v>
      </c>
      <c r="AC129" s="14">
        <f t="shared" si="18"/>
        <v>1659.7383340898086</v>
      </c>
    </row>
    <row r="130" spans="1:29" x14ac:dyDescent="0.25">
      <c r="A130" s="7" t="s">
        <v>168</v>
      </c>
      <c r="B130" s="7" t="s">
        <v>169</v>
      </c>
      <c r="C130" s="1">
        <v>321.5</v>
      </c>
      <c r="D130" s="7">
        <v>4436322.12</v>
      </c>
      <c r="E130" s="31">
        <v>-163019.26109073052</v>
      </c>
      <c r="F130" s="7">
        <f t="shared" si="10"/>
        <v>4273302.8589092698</v>
      </c>
      <c r="G130" s="7">
        <v>1892911.164248324</v>
      </c>
      <c r="H130" s="7">
        <v>22698.95</v>
      </c>
      <c r="I130" s="7">
        <f t="shared" si="11"/>
        <v>2357692.7446609456</v>
      </c>
      <c r="J130" s="7">
        <v>0</v>
      </c>
      <c r="K130" s="14">
        <f t="shared" si="12"/>
        <v>13291.766279655583</v>
      </c>
      <c r="L130" s="1">
        <v>313.8</v>
      </c>
      <c r="M130" s="7">
        <v>4728397.63</v>
      </c>
      <c r="N130" s="31">
        <v>-143810.08061721202</v>
      </c>
      <c r="O130" s="7">
        <f t="shared" si="13"/>
        <v>4584588</v>
      </c>
      <c r="P130" s="7">
        <v>2185022.06</v>
      </c>
      <c r="Q130" s="7">
        <v>22698.95</v>
      </c>
      <c r="R130" s="7">
        <f t="shared" si="14"/>
        <v>2376866.9899999998</v>
      </c>
      <c r="S130" s="7">
        <v>0</v>
      </c>
      <c r="T130" s="14">
        <f t="shared" si="15"/>
        <v>14609.904397705544</v>
      </c>
      <c r="U130" s="1">
        <f t="shared" si="18"/>
        <v>-7.6999999999999886</v>
      </c>
      <c r="V130" s="7">
        <f t="shared" si="18"/>
        <v>292075.50999999978</v>
      </c>
      <c r="W130" s="7">
        <f t="shared" si="18"/>
        <v>19209.1804735185</v>
      </c>
      <c r="X130" s="7">
        <f t="shared" si="18"/>
        <v>311285.14109073021</v>
      </c>
      <c r="Y130" s="7">
        <f t="shared" si="18"/>
        <v>292110.89575167606</v>
      </c>
      <c r="Z130" s="7">
        <f t="shared" si="18"/>
        <v>0</v>
      </c>
      <c r="AA130" s="7">
        <f t="shared" si="18"/>
        <v>19174.245339054149</v>
      </c>
      <c r="AB130" s="7">
        <f t="shared" si="18"/>
        <v>0</v>
      </c>
      <c r="AC130" s="14">
        <f t="shared" si="18"/>
        <v>1318.1381180499611</v>
      </c>
    </row>
    <row r="131" spans="1:29" x14ac:dyDescent="0.25">
      <c r="A131" s="7" t="s">
        <v>170</v>
      </c>
      <c r="B131" s="7" t="s">
        <v>171</v>
      </c>
      <c r="C131" s="1">
        <v>802.5</v>
      </c>
      <c r="D131" s="7">
        <v>8560790.4700000007</v>
      </c>
      <c r="E131" s="31">
        <v>-314578.99111527269</v>
      </c>
      <c r="F131" s="7">
        <f t="shared" si="10"/>
        <v>8246211.4788847277</v>
      </c>
      <c r="G131" s="7">
        <v>3511362.6305023134</v>
      </c>
      <c r="H131" s="7">
        <v>389508.74</v>
      </c>
      <c r="I131" s="7">
        <f t="shared" si="11"/>
        <v>4345340.1083824141</v>
      </c>
      <c r="J131" s="7">
        <v>0</v>
      </c>
      <c r="K131" s="14">
        <f t="shared" si="12"/>
        <v>10275.652933189693</v>
      </c>
      <c r="L131" s="1">
        <v>809</v>
      </c>
      <c r="M131" s="7">
        <v>9334266.5299999993</v>
      </c>
      <c r="N131" s="31">
        <v>-283893.55701919761</v>
      </c>
      <c r="O131" s="7">
        <f t="shared" si="13"/>
        <v>9050373</v>
      </c>
      <c r="P131" s="7">
        <v>3910869.85</v>
      </c>
      <c r="Q131" s="7">
        <v>389508.74</v>
      </c>
      <c r="R131" s="7">
        <f t="shared" si="14"/>
        <v>4749994.41</v>
      </c>
      <c r="S131" s="7">
        <v>0</v>
      </c>
      <c r="T131" s="14">
        <f t="shared" si="15"/>
        <v>11187.111248454883</v>
      </c>
      <c r="U131" s="1">
        <f t="shared" si="18"/>
        <v>6.5</v>
      </c>
      <c r="V131" s="7">
        <f t="shared" si="18"/>
        <v>773476.05999999866</v>
      </c>
      <c r="W131" s="7">
        <f t="shared" si="18"/>
        <v>30685.434096075071</v>
      </c>
      <c r="X131" s="7">
        <f t="shared" si="18"/>
        <v>804161.52111527231</v>
      </c>
      <c r="Y131" s="7">
        <f t="shared" si="18"/>
        <v>399507.21949768672</v>
      </c>
      <c r="Z131" s="7">
        <f t="shared" si="18"/>
        <v>0</v>
      </c>
      <c r="AA131" s="7">
        <f t="shared" si="18"/>
        <v>404654.30161758605</v>
      </c>
      <c r="AB131" s="7">
        <f t="shared" si="18"/>
        <v>0</v>
      </c>
      <c r="AC131" s="14">
        <f t="shared" si="18"/>
        <v>911.45831526519032</v>
      </c>
    </row>
    <row r="132" spans="1:29" x14ac:dyDescent="0.25">
      <c r="A132" s="7" t="s">
        <v>170</v>
      </c>
      <c r="B132" s="7" t="s">
        <v>170</v>
      </c>
      <c r="C132" s="1">
        <v>589</v>
      </c>
      <c r="D132" s="7">
        <v>6529849.6799999997</v>
      </c>
      <c r="E132" s="31">
        <v>-239949.04812438259</v>
      </c>
      <c r="F132" s="7">
        <f t="shared" si="10"/>
        <v>6289900.6318756174</v>
      </c>
      <c r="G132" s="7">
        <v>4727827.2513986053</v>
      </c>
      <c r="H132" s="7">
        <v>685199.9</v>
      </c>
      <c r="I132" s="7">
        <f t="shared" si="11"/>
        <v>876873.48047701211</v>
      </c>
      <c r="J132" s="7">
        <v>0</v>
      </c>
      <c r="K132" s="14">
        <f t="shared" si="12"/>
        <v>10678.94844121497</v>
      </c>
      <c r="L132" s="1">
        <v>567.1</v>
      </c>
      <c r="M132" s="7">
        <v>6834902.7999999998</v>
      </c>
      <c r="N132" s="31">
        <v>-207877.59397443233</v>
      </c>
      <c r="O132" s="7">
        <f t="shared" si="13"/>
        <v>6627025</v>
      </c>
      <c r="P132" s="7">
        <v>5471789.5099999998</v>
      </c>
      <c r="Q132" s="7">
        <v>685199.9</v>
      </c>
      <c r="R132" s="7">
        <f t="shared" si="14"/>
        <v>470035.5900000002</v>
      </c>
      <c r="S132" s="7">
        <v>0</v>
      </c>
      <c r="T132" s="14">
        <f t="shared" si="15"/>
        <v>11685.813789455122</v>
      </c>
      <c r="U132" s="1">
        <f t="shared" si="18"/>
        <v>-21.899999999999977</v>
      </c>
      <c r="V132" s="7">
        <f t="shared" si="18"/>
        <v>305053.12000000011</v>
      </c>
      <c r="W132" s="7">
        <f t="shared" si="18"/>
        <v>32071.454149950267</v>
      </c>
      <c r="X132" s="7">
        <f t="shared" si="18"/>
        <v>337124.36812438257</v>
      </c>
      <c r="Y132" s="7">
        <f t="shared" si="18"/>
        <v>743962.25860139448</v>
      </c>
      <c r="Z132" s="7">
        <f t="shared" si="18"/>
        <v>0</v>
      </c>
      <c r="AA132" s="7">
        <f t="shared" si="18"/>
        <v>-406837.89047701191</v>
      </c>
      <c r="AB132" s="7">
        <f t="shared" si="18"/>
        <v>0</v>
      </c>
      <c r="AC132" s="14">
        <f t="shared" si="18"/>
        <v>1006.8653482401514</v>
      </c>
    </row>
    <row r="133" spans="1:29" x14ac:dyDescent="0.25">
      <c r="A133" s="7" t="s">
        <v>172</v>
      </c>
      <c r="B133" s="7" t="s">
        <v>173</v>
      </c>
      <c r="C133" s="1">
        <v>598.79999999999995</v>
      </c>
      <c r="D133" s="7">
        <v>6396331.5700000003</v>
      </c>
      <c r="E133" s="31">
        <v>-235042.72639082221</v>
      </c>
      <c r="F133" s="7">
        <f t="shared" ref="F133:F181" si="19">D133+E133</f>
        <v>6161288.8436091784</v>
      </c>
      <c r="G133" s="7">
        <v>2066816.0686428593</v>
      </c>
      <c r="H133" s="7">
        <v>242527.29</v>
      </c>
      <c r="I133" s="7">
        <f t="shared" ref="I133:I181" si="20">F133-G133-H133</f>
        <v>3851945.4849663191</v>
      </c>
      <c r="J133" s="7">
        <v>0</v>
      </c>
      <c r="K133" s="14">
        <f t="shared" ref="K133:K181" si="21">F133/C133</f>
        <v>10289.393526401434</v>
      </c>
      <c r="L133" s="1">
        <v>595.29999999999995</v>
      </c>
      <c r="M133" s="7">
        <v>6887547.9800000004</v>
      </c>
      <c r="N133" s="31">
        <v>-209478.75110467727</v>
      </c>
      <c r="O133" s="7">
        <f t="shared" ref="O133:O181" si="22">ROUND(M133+N133,0)</f>
        <v>6678069</v>
      </c>
      <c r="P133" s="7">
        <v>1994842.01</v>
      </c>
      <c r="Q133" s="7">
        <v>242527.29</v>
      </c>
      <c r="R133" s="7">
        <f t="shared" ref="R133:R181" si="23">O133-P133-Q133</f>
        <v>4440699.7</v>
      </c>
      <c r="S133" s="7">
        <v>0</v>
      </c>
      <c r="T133" s="14">
        <f t="shared" ref="T133:T181" si="24">O133/L133</f>
        <v>11217.989249118093</v>
      </c>
      <c r="U133" s="1">
        <f t="shared" si="18"/>
        <v>-3.5</v>
      </c>
      <c r="V133" s="7">
        <f t="shared" si="18"/>
        <v>491216.41000000015</v>
      </c>
      <c r="W133" s="7">
        <f t="shared" si="18"/>
        <v>25563.975286144938</v>
      </c>
      <c r="X133" s="7">
        <f t="shared" si="18"/>
        <v>516780.15639082156</v>
      </c>
      <c r="Y133" s="7">
        <f t="shared" si="18"/>
        <v>-71974.058642859338</v>
      </c>
      <c r="Z133" s="7">
        <f t="shared" si="18"/>
        <v>0</v>
      </c>
      <c r="AA133" s="7">
        <f t="shared" si="18"/>
        <v>588754.21503368113</v>
      </c>
      <c r="AB133" s="7">
        <f t="shared" si="18"/>
        <v>0</v>
      </c>
      <c r="AC133" s="14">
        <f t="shared" si="18"/>
        <v>928.5957227166582</v>
      </c>
    </row>
    <row r="134" spans="1:29" x14ac:dyDescent="0.25">
      <c r="A134" s="7" t="s">
        <v>172</v>
      </c>
      <c r="B134" s="7" t="s">
        <v>174</v>
      </c>
      <c r="C134" s="1">
        <v>330</v>
      </c>
      <c r="D134" s="7">
        <v>3975160.76</v>
      </c>
      <c r="E134" s="31">
        <v>-146073.20034102185</v>
      </c>
      <c r="F134" s="7">
        <f t="shared" si="19"/>
        <v>3829087.5596589781</v>
      </c>
      <c r="G134" s="7">
        <v>930176.8899431763</v>
      </c>
      <c r="H134" s="7">
        <v>121464.14</v>
      </c>
      <c r="I134" s="7">
        <f t="shared" si="20"/>
        <v>2777446.5297158016</v>
      </c>
      <c r="J134" s="7">
        <v>0</v>
      </c>
      <c r="K134" s="14">
        <f t="shared" si="21"/>
        <v>11603.295635330236</v>
      </c>
      <c r="L134" s="1">
        <v>329.5</v>
      </c>
      <c r="M134" s="7">
        <v>4299133.72</v>
      </c>
      <c r="N134" s="31">
        <v>-130754.39403292624</v>
      </c>
      <c r="O134" s="7">
        <f t="shared" si="22"/>
        <v>4168379</v>
      </c>
      <c r="P134" s="7">
        <v>904824.93</v>
      </c>
      <c r="Q134" s="7">
        <v>121464.14</v>
      </c>
      <c r="R134" s="7">
        <f t="shared" si="23"/>
        <v>3142089.9299999997</v>
      </c>
      <c r="S134" s="7">
        <v>0</v>
      </c>
      <c r="T134" s="14">
        <f t="shared" si="24"/>
        <v>12650.619119878604</v>
      </c>
      <c r="U134" s="1">
        <f t="shared" si="18"/>
        <v>-0.5</v>
      </c>
      <c r="V134" s="7">
        <f t="shared" si="18"/>
        <v>323972.95999999996</v>
      </c>
      <c r="W134" s="7">
        <f t="shared" si="18"/>
        <v>15318.806308095605</v>
      </c>
      <c r="X134" s="7">
        <f t="shared" si="18"/>
        <v>339291.44034102187</v>
      </c>
      <c r="Y134" s="7">
        <f t="shared" si="18"/>
        <v>-25351.959943176247</v>
      </c>
      <c r="Z134" s="7">
        <f t="shared" si="18"/>
        <v>0</v>
      </c>
      <c r="AA134" s="7">
        <f t="shared" si="18"/>
        <v>364643.40028419811</v>
      </c>
      <c r="AB134" s="7">
        <f t="shared" si="18"/>
        <v>0</v>
      </c>
      <c r="AC134" s="14">
        <f t="shared" si="18"/>
        <v>1047.3234845483676</v>
      </c>
    </row>
    <row r="135" spans="1:29" x14ac:dyDescent="0.25">
      <c r="A135" s="7" t="s">
        <v>175</v>
      </c>
      <c r="B135" s="7" t="s">
        <v>176</v>
      </c>
      <c r="C135" s="1">
        <v>1655</v>
      </c>
      <c r="D135" s="7">
        <v>21131733.359999999</v>
      </c>
      <c r="E135" s="31">
        <v>-776517.00321381085</v>
      </c>
      <c r="F135" s="7">
        <f t="shared" si="19"/>
        <v>20355216.356786188</v>
      </c>
      <c r="G135" s="7">
        <v>15350293.717557924</v>
      </c>
      <c r="H135" s="7">
        <v>472585.98</v>
      </c>
      <c r="I135" s="7">
        <f t="shared" si="20"/>
        <v>4532336.6592282634</v>
      </c>
      <c r="J135" s="7">
        <v>0</v>
      </c>
      <c r="K135" s="14">
        <f t="shared" si="21"/>
        <v>12299.224384765068</v>
      </c>
      <c r="L135" s="1">
        <v>1657</v>
      </c>
      <c r="M135" s="7">
        <v>22903334.350000001</v>
      </c>
      <c r="N135" s="31">
        <v>-696584.89344866318</v>
      </c>
      <c r="O135" s="7">
        <f t="shared" si="22"/>
        <v>22206749</v>
      </c>
      <c r="P135" s="7">
        <v>15707474.76</v>
      </c>
      <c r="Q135" s="7">
        <v>472585.98</v>
      </c>
      <c r="R135" s="7">
        <f t="shared" si="23"/>
        <v>6026688.2599999998</v>
      </c>
      <c r="S135" s="7">
        <v>0</v>
      </c>
      <c r="T135" s="14">
        <f t="shared" si="24"/>
        <v>13401.779722389861</v>
      </c>
      <c r="U135" s="1">
        <f t="shared" si="18"/>
        <v>2</v>
      </c>
      <c r="V135" s="7">
        <f t="shared" si="18"/>
        <v>1771600.9900000021</v>
      </c>
      <c r="W135" s="7">
        <f t="shared" si="18"/>
        <v>79932.109765147674</v>
      </c>
      <c r="X135" s="7">
        <f t="shared" si="18"/>
        <v>1851532.6432138123</v>
      </c>
      <c r="Y135" s="7">
        <f t="shared" si="18"/>
        <v>357181.04244207591</v>
      </c>
      <c r="Z135" s="7">
        <f t="shared" si="18"/>
        <v>0</v>
      </c>
      <c r="AA135" s="7">
        <f t="shared" si="18"/>
        <v>1494351.6007717364</v>
      </c>
      <c r="AB135" s="7">
        <f t="shared" si="18"/>
        <v>0</v>
      </c>
      <c r="AC135" s="14">
        <f t="shared" si="18"/>
        <v>1102.5553376247935</v>
      </c>
    </row>
    <row r="136" spans="1:29" x14ac:dyDescent="0.25">
      <c r="A136" s="7" t="s">
        <v>177</v>
      </c>
      <c r="B136" s="7" t="s">
        <v>178</v>
      </c>
      <c r="C136" s="1">
        <v>188.7</v>
      </c>
      <c r="D136" s="7">
        <v>3038532.79</v>
      </c>
      <c r="E136" s="31">
        <v>-111655.41113271455</v>
      </c>
      <c r="F136" s="7">
        <f t="shared" si="19"/>
        <v>2926877.3788672853</v>
      </c>
      <c r="G136" s="7">
        <v>434234.3676262215</v>
      </c>
      <c r="H136" s="7">
        <v>71553.8</v>
      </c>
      <c r="I136" s="7">
        <f t="shared" si="20"/>
        <v>2421089.2112410641</v>
      </c>
      <c r="J136" s="7">
        <v>0</v>
      </c>
      <c r="K136" s="14">
        <f t="shared" si="21"/>
        <v>15510.743926164734</v>
      </c>
      <c r="L136" s="1">
        <v>187.3</v>
      </c>
      <c r="M136" s="7">
        <v>3272409.1</v>
      </c>
      <c r="N136" s="31">
        <v>-99527.462220536268</v>
      </c>
      <c r="O136" s="7">
        <f t="shared" si="22"/>
        <v>3172882</v>
      </c>
      <c r="P136" s="7">
        <v>413708.93</v>
      </c>
      <c r="Q136" s="7">
        <v>71553.8</v>
      </c>
      <c r="R136" s="7">
        <f t="shared" si="23"/>
        <v>2687619.27</v>
      </c>
      <c r="S136" s="7">
        <v>0</v>
      </c>
      <c r="T136" s="14">
        <f t="shared" si="24"/>
        <v>16940.106780565937</v>
      </c>
      <c r="U136" s="1">
        <f t="shared" si="18"/>
        <v>-1.3999999999999773</v>
      </c>
      <c r="V136" s="7">
        <f t="shared" si="18"/>
        <v>233876.31000000006</v>
      </c>
      <c r="W136" s="7">
        <f t="shared" si="18"/>
        <v>12127.948912178283</v>
      </c>
      <c r="X136" s="7">
        <f t="shared" si="18"/>
        <v>246004.62113271467</v>
      </c>
      <c r="Y136" s="7">
        <f t="shared" si="18"/>
        <v>-20525.437626221508</v>
      </c>
      <c r="Z136" s="7">
        <f t="shared" si="18"/>
        <v>0</v>
      </c>
      <c r="AA136" s="7">
        <f t="shared" si="18"/>
        <v>266530.05875893589</v>
      </c>
      <c r="AB136" s="7">
        <f t="shared" si="18"/>
        <v>0</v>
      </c>
      <c r="AC136" s="14">
        <f t="shared" si="18"/>
        <v>1429.3628544012026</v>
      </c>
    </row>
    <row r="137" spans="1:29" x14ac:dyDescent="0.25">
      <c r="A137" s="7" t="s">
        <v>177</v>
      </c>
      <c r="B137" s="7" t="s">
        <v>179</v>
      </c>
      <c r="C137" s="1">
        <v>1512.4</v>
      </c>
      <c r="D137" s="7">
        <v>15323547.789999999</v>
      </c>
      <c r="E137" s="31">
        <v>-563086.57722408499</v>
      </c>
      <c r="F137" s="7">
        <f t="shared" si="19"/>
        <v>14760461.212775914</v>
      </c>
      <c r="G137" s="7">
        <v>2040825.2235154032</v>
      </c>
      <c r="H137" s="7">
        <v>289821.46999999997</v>
      </c>
      <c r="I137" s="7">
        <f t="shared" si="20"/>
        <v>12429814.519260511</v>
      </c>
      <c r="J137" s="7">
        <v>0</v>
      </c>
      <c r="K137" s="14">
        <f t="shared" si="21"/>
        <v>9759.6278846706646</v>
      </c>
      <c r="L137" s="1">
        <v>1506</v>
      </c>
      <c r="M137" s="7">
        <v>16525433.189999999</v>
      </c>
      <c r="N137" s="31">
        <v>-502606.60486970318</v>
      </c>
      <c r="O137" s="7">
        <f t="shared" si="22"/>
        <v>16022827</v>
      </c>
      <c r="P137" s="7">
        <v>2096862.11</v>
      </c>
      <c r="Q137" s="7">
        <v>289821.46999999997</v>
      </c>
      <c r="R137" s="7">
        <f t="shared" si="23"/>
        <v>13636143.42</v>
      </c>
      <c r="S137" s="7">
        <v>0</v>
      </c>
      <c r="T137" s="14">
        <f t="shared" si="24"/>
        <v>10639.327357237717</v>
      </c>
      <c r="U137" s="1">
        <f t="shared" si="18"/>
        <v>-6.4000000000000909</v>
      </c>
      <c r="V137" s="7">
        <f t="shared" si="18"/>
        <v>1201885.4000000004</v>
      </c>
      <c r="W137" s="7">
        <f t="shared" si="18"/>
        <v>60479.972354381811</v>
      </c>
      <c r="X137" s="7">
        <f t="shared" si="18"/>
        <v>1262365.787224086</v>
      </c>
      <c r="Y137" s="7">
        <f t="shared" si="18"/>
        <v>56036.886484596878</v>
      </c>
      <c r="Z137" s="7">
        <f t="shared" si="18"/>
        <v>0</v>
      </c>
      <c r="AA137" s="7">
        <f t="shared" si="18"/>
        <v>1206328.9007394891</v>
      </c>
      <c r="AB137" s="7">
        <f t="shared" si="18"/>
        <v>0</v>
      </c>
      <c r="AC137" s="14">
        <f t="shared" si="18"/>
        <v>879.699472567052</v>
      </c>
    </row>
    <row r="138" spans="1:29" x14ac:dyDescent="0.25">
      <c r="A138" s="7" t="s">
        <v>177</v>
      </c>
      <c r="B138" s="7" t="s">
        <v>180</v>
      </c>
      <c r="C138" s="1">
        <v>278</v>
      </c>
      <c r="D138" s="7">
        <v>3581197.21</v>
      </c>
      <c r="E138" s="31">
        <v>-131596.42316378633</v>
      </c>
      <c r="F138" s="7">
        <f t="shared" si="19"/>
        <v>3449600.7868362134</v>
      </c>
      <c r="G138" s="7">
        <v>760335.61558163457</v>
      </c>
      <c r="H138" s="7">
        <v>113070.2</v>
      </c>
      <c r="I138" s="7">
        <f t="shared" si="20"/>
        <v>2576194.9712545788</v>
      </c>
      <c r="J138" s="7">
        <v>0</v>
      </c>
      <c r="K138" s="14">
        <f t="shared" si="21"/>
        <v>12408.635923871272</v>
      </c>
      <c r="L138" s="1">
        <v>271.8</v>
      </c>
      <c r="M138" s="7">
        <v>3846383.41</v>
      </c>
      <c r="N138" s="31">
        <v>-116984.38912313026</v>
      </c>
      <c r="O138" s="7">
        <f t="shared" si="22"/>
        <v>3729399</v>
      </c>
      <c r="P138" s="7">
        <v>728378.59</v>
      </c>
      <c r="Q138" s="7">
        <v>113070.2</v>
      </c>
      <c r="R138" s="7">
        <f t="shared" si="23"/>
        <v>2887950.21</v>
      </c>
      <c r="S138" s="7">
        <v>0</v>
      </c>
      <c r="T138" s="14">
        <f t="shared" si="24"/>
        <v>13721.114790286974</v>
      </c>
      <c r="U138" s="1">
        <f t="shared" si="18"/>
        <v>-6.1999999999999886</v>
      </c>
      <c r="V138" s="7">
        <f t="shared" si="18"/>
        <v>265186.20000000019</v>
      </c>
      <c r="W138" s="7">
        <f t="shared" si="18"/>
        <v>14612.034040656072</v>
      </c>
      <c r="X138" s="7">
        <f t="shared" si="18"/>
        <v>279798.21316378657</v>
      </c>
      <c r="Y138" s="7">
        <f t="shared" si="18"/>
        <v>-31957.025581634603</v>
      </c>
      <c r="Z138" s="7">
        <f t="shared" si="18"/>
        <v>0</v>
      </c>
      <c r="AA138" s="7">
        <f t="shared" si="18"/>
        <v>311755.23874542117</v>
      </c>
      <c r="AB138" s="7">
        <f t="shared" si="18"/>
        <v>0</v>
      </c>
      <c r="AC138" s="14">
        <f t="shared" si="18"/>
        <v>1312.4788664157022</v>
      </c>
    </row>
    <row r="139" spans="1:29" x14ac:dyDescent="0.25">
      <c r="A139" s="7" t="s">
        <v>177</v>
      </c>
      <c r="B139" s="7" t="s">
        <v>181</v>
      </c>
      <c r="C139" s="1">
        <v>258.60000000000002</v>
      </c>
      <c r="D139" s="7">
        <v>3454620.19</v>
      </c>
      <c r="E139" s="31">
        <v>-126945.1621161628</v>
      </c>
      <c r="F139" s="7">
        <f t="shared" si="19"/>
        <v>3327675.027883837</v>
      </c>
      <c r="G139" s="7">
        <v>358423.4641252642</v>
      </c>
      <c r="H139" s="7">
        <v>47860.74</v>
      </c>
      <c r="I139" s="7">
        <f t="shared" si="20"/>
        <v>2921390.8237585723</v>
      </c>
      <c r="J139" s="7">
        <v>0</v>
      </c>
      <c r="K139" s="14">
        <f t="shared" si="21"/>
        <v>12868.039550981581</v>
      </c>
      <c r="L139" s="1">
        <v>265.60000000000002</v>
      </c>
      <c r="M139" s="7">
        <v>3779272.5</v>
      </c>
      <c r="N139" s="31">
        <v>-114943.26946006282</v>
      </c>
      <c r="O139" s="7">
        <f t="shared" si="22"/>
        <v>3664329</v>
      </c>
      <c r="P139" s="7">
        <v>344921.45</v>
      </c>
      <c r="Q139" s="7">
        <v>47860.74</v>
      </c>
      <c r="R139" s="7">
        <f t="shared" si="23"/>
        <v>3271546.8099999996</v>
      </c>
      <c r="S139" s="7">
        <v>0</v>
      </c>
      <c r="T139" s="14">
        <f t="shared" si="24"/>
        <v>13796.419427710842</v>
      </c>
      <c r="U139" s="1">
        <f t="shared" si="18"/>
        <v>7</v>
      </c>
      <c r="V139" s="7">
        <f t="shared" si="18"/>
        <v>324652.31000000006</v>
      </c>
      <c r="W139" s="7">
        <f t="shared" si="18"/>
        <v>12001.892656099983</v>
      </c>
      <c r="X139" s="7">
        <f t="shared" si="18"/>
        <v>336653.972116163</v>
      </c>
      <c r="Y139" s="7">
        <f t="shared" si="18"/>
        <v>-13502.014125264192</v>
      </c>
      <c r="Z139" s="7">
        <f t="shared" si="18"/>
        <v>0</v>
      </c>
      <c r="AA139" s="7">
        <f t="shared" si="18"/>
        <v>350155.98624142725</v>
      </c>
      <c r="AB139" s="7">
        <f t="shared" si="18"/>
        <v>0</v>
      </c>
      <c r="AC139" s="14">
        <f t="shared" si="18"/>
        <v>928.37987672926101</v>
      </c>
    </row>
    <row r="140" spans="1:29" x14ac:dyDescent="0.25">
      <c r="A140" s="7" t="s">
        <v>182</v>
      </c>
      <c r="B140" s="7" t="s">
        <v>183</v>
      </c>
      <c r="C140" s="1">
        <v>15407.8</v>
      </c>
      <c r="D140" s="7">
        <v>155065584.93000001</v>
      </c>
      <c r="E140" s="31">
        <v>-5698115.7797194673</v>
      </c>
      <c r="F140" s="7">
        <f t="shared" si="19"/>
        <v>149367469.15028054</v>
      </c>
      <c r="G140" s="7">
        <v>33856404.110548228</v>
      </c>
      <c r="H140" s="7">
        <v>1721651.61</v>
      </c>
      <c r="I140" s="7">
        <f t="shared" si="20"/>
        <v>113789413.42973231</v>
      </c>
      <c r="J140" s="7">
        <v>0</v>
      </c>
      <c r="K140" s="14">
        <f t="shared" si="21"/>
        <v>9694.2762205039362</v>
      </c>
      <c r="L140" s="1">
        <v>15096.8</v>
      </c>
      <c r="M140" s="7">
        <v>164610007.34999999</v>
      </c>
      <c r="N140" s="31">
        <v>-5006469.4807410603</v>
      </c>
      <c r="O140" s="7">
        <f t="shared" si="22"/>
        <v>159603538</v>
      </c>
      <c r="P140" s="7">
        <v>34603956.969999999</v>
      </c>
      <c r="Q140" s="7">
        <v>1721651.61</v>
      </c>
      <c r="R140" s="7">
        <f t="shared" si="23"/>
        <v>123277929.42</v>
      </c>
      <c r="S140" s="7">
        <v>0</v>
      </c>
      <c r="T140" s="14">
        <f t="shared" si="24"/>
        <v>10572.011154681788</v>
      </c>
      <c r="U140" s="1">
        <f t="shared" si="18"/>
        <v>-311</v>
      </c>
      <c r="V140" s="7">
        <f t="shared" si="18"/>
        <v>9544422.4199999869</v>
      </c>
      <c r="W140" s="7">
        <f t="shared" si="18"/>
        <v>691646.29897840694</v>
      </c>
      <c r="X140" s="7">
        <f t="shared" si="18"/>
        <v>10236068.849719465</v>
      </c>
      <c r="Y140" s="7">
        <f t="shared" si="18"/>
        <v>747552.85945177078</v>
      </c>
      <c r="Z140" s="7">
        <f t="shared" si="18"/>
        <v>0</v>
      </c>
      <c r="AA140" s="7">
        <f t="shared" si="18"/>
        <v>9488515.990267694</v>
      </c>
      <c r="AB140" s="7">
        <f t="shared" si="18"/>
        <v>0</v>
      </c>
      <c r="AC140" s="14">
        <f t="shared" si="18"/>
        <v>877.73493417785176</v>
      </c>
    </row>
    <row r="141" spans="1:29" x14ac:dyDescent="0.25">
      <c r="A141" s="7" t="s">
        <v>182</v>
      </c>
      <c r="B141" s="7" t="s">
        <v>184</v>
      </c>
      <c r="C141" s="1">
        <v>10117.700000000001</v>
      </c>
      <c r="D141" s="7">
        <v>94906337.370000005</v>
      </c>
      <c r="E141" s="31">
        <v>-3487474.6631078687</v>
      </c>
      <c r="F141" s="7">
        <f t="shared" si="19"/>
        <v>91418862.706892133</v>
      </c>
      <c r="G141" s="7">
        <v>23436324.840563629</v>
      </c>
      <c r="H141" s="7">
        <v>2055268.36</v>
      </c>
      <c r="I141" s="7">
        <f t="shared" si="20"/>
        <v>65927269.506328508</v>
      </c>
      <c r="J141" s="7">
        <v>0</v>
      </c>
      <c r="K141" s="14">
        <f t="shared" si="21"/>
        <v>9035.5379885638158</v>
      </c>
      <c r="L141" s="1">
        <v>10103.5</v>
      </c>
      <c r="M141" s="7">
        <v>102622331.12</v>
      </c>
      <c r="N141" s="31">
        <v>-3121168.4943453935</v>
      </c>
      <c r="O141" s="7">
        <f t="shared" si="22"/>
        <v>99501163</v>
      </c>
      <c r="P141" s="7">
        <v>24313090.789999999</v>
      </c>
      <c r="Q141" s="7">
        <v>2055268.36</v>
      </c>
      <c r="R141" s="7">
        <f t="shared" si="23"/>
        <v>73132803.850000009</v>
      </c>
      <c r="S141" s="7">
        <v>0</v>
      </c>
      <c r="T141" s="14">
        <f t="shared" si="24"/>
        <v>9848.1875587667637</v>
      </c>
      <c r="U141" s="1">
        <f t="shared" si="18"/>
        <v>-14.200000000000728</v>
      </c>
      <c r="V141" s="7">
        <f t="shared" si="18"/>
        <v>7715993.75</v>
      </c>
      <c r="W141" s="7">
        <f t="shared" si="18"/>
        <v>366306.16876247525</v>
      </c>
      <c r="X141" s="7">
        <f t="shared" si="18"/>
        <v>8082300.2931078672</v>
      </c>
      <c r="Y141" s="7">
        <f t="shared" si="18"/>
        <v>876765.94943637028</v>
      </c>
      <c r="Z141" s="7">
        <f t="shared" si="18"/>
        <v>0</v>
      </c>
      <c r="AA141" s="7">
        <f t="shared" si="18"/>
        <v>7205534.3436715007</v>
      </c>
      <c r="AB141" s="7">
        <f t="shared" si="18"/>
        <v>0</v>
      </c>
      <c r="AC141" s="14">
        <f t="shared" si="18"/>
        <v>812.64957020294787</v>
      </c>
    </row>
    <row r="142" spans="1:29" x14ac:dyDescent="0.25">
      <c r="A142" s="7" t="s">
        <v>185</v>
      </c>
      <c r="B142" s="7" t="s">
        <v>186</v>
      </c>
      <c r="C142" s="1">
        <v>694.1</v>
      </c>
      <c r="D142" s="7">
        <v>7122858.3899999997</v>
      </c>
      <c r="E142" s="31">
        <v>-261740.03604402611</v>
      </c>
      <c r="F142" s="7">
        <f t="shared" si="19"/>
        <v>6861118.3539559739</v>
      </c>
      <c r="G142" s="7">
        <v>2890838.885090501</v>
      </c>
      <c r="H142" s="7">
        <v>120816.07</v>
      </c>
      <c r="I142" s="7">
        <f t="shared" si="20"/>
        <v>3849463.398865473</v>
      </c>
      <c r="J142" s="7">
        <v>0</v>
      </c>
      <c r="K142" s="14">
        <f t="shared" si="21"/>
        <v>9884.9133467165739</v>
      </c>
      <c r="L142" s="1">
        <v>685.6</v>
      </c>
      <c r="M142" s="7">
        <v>7630796.3300000001</v>
      </c>
      <c r="N142" s="31">
        <v>-232083.99996402705</v>
      </c>
      <c r="O142" s="7">
        <f t="shared" si="22"/>
        <v>7398712</v>
      </c>
      <c r="P142" s="7">
        <v>2742084.66</v>
      </c>
      <c r="Q142" s="7">
        <v>120816.07</v>
      </c>
      <c r="R142" s="7">
        <f t="shared" si="23"/>
        <v>4535811.2699999996</v>
      </c>
      <c r="S142" s="7">
        <v>0</v>
      </c>
      <c r="T142" s="14">
        <f t="shared" si="24"/>
        <v>10791.586931155192</v>
      </c>
      <c r="U142" s="1">
        <f t="shared" si="18"/>
        <v>-8.5</v>
      </c>
      <c r="V142" s="7">
        <f t="shared" si="18"/>
        <v>507937.94000000041</v>
      </c>
      <c r="W142" s="7">
        <f t="shared" si="18"/>
        <v>29656.036079999059</v>
      </c>
      <c r="X142" s="7">
        <f t="shared" si="18"/>
        <v>537593.64604402613</v>
      </c>
      <c r="Y142" s="7">
        <f t="shared" si="18"/>
        <v>-148754.2250905009</v>
      </c>
      <c r="Z142" s="7">
        <f t="shared" si="18"/>
        <v>0</v>
      </c>
      <c r="AA142" s="7">
        <f t="shared" si="18"/>
        <v>686347.87113452656</v>
      </c>
      <c r="AB142" s="7">
        <f t="shared" si="18"/>
        <v>0</v>
      </c>
      <c r="AC142" s="14">
        <f t="shared" si="18"/>
        <v>906.67358443861849</v>
      </c>
    </row>
    <row r="143" spans="1:29" x14ac:dyDescent="0.25">
      <c r="A143" s="7" t="s">
        <v>185</v>
      </c>
      <c r="B143" s="7" t="s">
        <v>187</v>
      </c>
      <c r="C143" s="1">
        <v>473.3</v>
      </c>
      <c r="D143" s="7">
        <v>4983519.76</v>
      </c>
      <c r="E143" s="31">
        <v>-183126.85303975508</v>
      </c>
      <c r="F143" s="7">
        <f t="shared" si="19"/>
        <v>4800392.9069602443</v>
      </c>
      <c r="G143" s="7">
        <v>1013198.5386691855</v>
      </c>
      <c r="H143" s="7">
        <v>77811.899999999994</v>
      </c>
      <c r="I143" s="7">
        <f t="shared" si="20"/>
        <v>3709382.4682910587</v>
      </c>
      <c r="J143" s="7">
        <v>0</v>
      </c>
      <c r="K143" s="14">
        <f t="shared" si="21"/>
        <v>10142.389408325045</v>
      </c>
      <c r="L143" s="1">
        <v>470.5</v>
      </c>
      <c r="M143" s="7">
        <v>5363310.66</v>
      </c>
      <c r="N143" s="31">
        <v>-163120.40541940476</v>
      </c>
      <c r="O143" s="7">
        <f t="shared" si="22"/>
        <v>5200190</v>
      </c>
      <c r="P143" s="7">
        <v>1176704.6000000001</v>
      </c>
      <c r="Q143" s="7">
        <v>77811.899999999994</v>
      </c>
      <c r="R143" s="7">
        <f t="shared" si="23"/>
        <v>3945673.5</v>
      </c>
      <c r="S143" s="7">
        <v>0</v>
      </c>
      <c r="T143" s="14">
        <f t="shared" si="24"/>
        <v>11052.476089266738</v>
      </c>
      <c r="U143" s="1">
        <f t="shared" si="18"/>
        <v>-2.8000000000000114</v>
      </c>
      <c r="V143" s="7">
        <f t="shared" si="18"/>
        <v>379790.90000000037</v>
      </c>
      <c r="W143" s="7">
        <f t="shared" si="18"/>
        <v>20006.447620350315</v>
      </c>
      <c r="X143" s="7">
        <f t="shared" si="18"/>
        <v>399797.09303975571</v>
      </c>
      <c r="Y143" s="7">
        <f t="shared" si="18"/>
        <v>163506.06133081461</v>
      </c>
      <c r="Z143" s="7">
        <f t="shared" si="18"/>
        <v>0</v>
      </c>
      <c r="AA143" s="7">
        <f t="shared" si="18"/>
        <v>236291.03170894133</v>
      </c>
      <c r="AB143" s="7">
        <f t="shared" si="18"/>
        <v>0</v>
      </c>
      <c r="AC143" s="14">
        <f t="shared" si="18"/>
        <v>910.08668094169298</v>
      </c>
    </row>
    <row r="144" spans="1:29" x14ac:dyDescent="0.25">
      <c r="A144" s="7" t="s">
        <v>188</v>
      </c>
      <c r="B144" s="7" t="s">
        <v>189</v>
      </c>
      <c r="C144" s="1">
        <v>428</v>
      </c>
      <c r="D144" s="7">
        <v>4767206.7699999996</v>
      </c>
      <c r="E144" s="31">
        <v>-175178.11017567138</v>
      </c>
      <c r="F144" s="7">
        <f t="shared" si="19"/>
        <v>4592028.6598243285</v>
      </c>
      <c r="G144" s="7">
        <v>1799565.7331530093</v>
      </c>
      <c r="H144" s="7">
        <v>212114.1</v>
      </c>
      <c r="I144" s="7">
        <f t="shared" si="20"/>
        <v>2580348.8266713191</v>
      </c>
      <c r="J144" s="7">
        <v>0</v>
      </c>
      <c r="K144" s="14">
        <f t="shared" si="21"/>
        <v>10729.038924823197</v>
      </c>
      <c r="L144" s="1">
        <v>428</v>
      </c>
      <c r="M144" s="7">
        <v>5161252.37</v>
      </c>
      <c r="N144" s="31">
        <v>-156974.97915704618</v>
      </c>
      <c r="O144" s="7">
        <f t="shared" si="22"/>
        <v>5004277</v>
      </c>
      <c r="P144" s="7">
        <v>1943538.94</v>
      </c>
      <c r="Q144" s="7">
        <v>212114.1</v>
      </c>
      <c r="R144" s="7">
        <f t="shared" si="23"/>
        <v>2848623.96</v>
      </c>
      <c r="S144" s="7">
        <v>0</v>
      </c>
      <c r="T144" s="14">
        <f t="shared" si="24"/>
        <v>11692.235981308411</v>
      </c>
      <c r="U144" s="1">
        <f t="shared" si="18"/>
        <v>0</v>
      </c>
      <c r="V144" s="7">
        <f t="shared" si="18"/>
        <v>394045.60000000056</v>
      </c>
      <c r="W144" s="7">
        <f t="shared" si="18"/>
        <v>18203.131018625194</v>
      </c>
      <c r="X144" s="7">
        <f t="shared" si="18"/>
        <v>412248.3401756715</v>
      </c>
      <c r="Y144" s="7">
        <f t="shared" si="18"/>
        <v>143973.20684699062</v>
      </c>
      <c r="Z144" s="7">
        <f t="shared" si="18"/>
        <v>0</v>
      </c>
      <c r="AA144" s="7">
        <f t="shared" si="18"/>
        <v>268275.13332868088</v>
      </c>
      <c r="AB144" s="7">
        <f t="shared" si="18"/>
        <v>0</v>
      </c>
      <c r="AC144" s="14">
        <f t="shared" si="18"/>
        <v>963.19705648521449</v>
      </c>
    </row>
    <row r="145" spans="1:29" x14ac:dyDescent="0.25">
      <c r="A145" s="7" t="s">
        <v>188</v>
      </c>
      <c r="B145" s="7" t="s">
        <v>190</v>
      </c>
      <c r="C145" s="1">
        <v>1082.9000000000001</v>
      </c>
      <c r="D145" s="7">
        <v>11027692.5</v>
      </c>
      <c r="E145" s="31">
        <v>-405228.97892856138</v>
      </c>
      <c r="F145" s="7">
        <f t="shared" si="19"/>
        <v>10622463.521071438</v>
      </c>
      <c r="G145" s="7">
        <v>1753994.86122685</v>
      </c>
      <c r="H145" s="7">
        <v>255506.62</v>
      </c>
      <c r="I145" s="7">
        <f t="shared" si="20"/>
        <v>8612962.0398445893</v>
      </c>
      <c r="J145" s="7">
        <v>0</v>
      </c>
      <c r="K145" s="14">
        <f t="shared" si="21"/>
        <v>9809.2746523884362</v>
      </c>
      <c r="L145" s="1">
        <v>1072.4000000000001</v>
      </c>
      <c r="M145" s="7">
        <v>11836695.810000001</v>
      </c>
      <c r="N145" s="31">
        <v>-360002.75608748151</v>
      </c>
      <c r="O145" s="7">
        <f t="shared" si="22"/>
        <v>11476693</v>
      </c>
      <c r="P145" s="7">
        <v>1747760.08</v>
      </c>
      <c r="Q145" s="7">
        <v>255506.62</v>
      </c>
      <c r="R145" s="7">
        <f t="shared" si="23"/>
        <v>9473426.3000000007</v>
      </c>
      <c r="S145" s="7">
        <v>0</v>
      </c>
      <c r="T145" s="14">
        <f t="shared" si="24"/>
        <v>10701.877098097724</v>
      </c>
      <c r="U145" s="1">
        <f t="shared" si="18"/>
        <v>-10.5</v>
      </c>
      <c r="V145" s="7">
        <f t="shared" si="18"/>
        <v>809003.31000000052</v>
      </c>
      <c r="W145" s="7">
        <f t="shared" si="18"/>
        <v>45226.222841079871</v>
      </c>
      <c r="X145" s="7">
        <f t="shared" si="18"/>
        <v>854229.47892856225</v>
      </c>
      <c r="Y145" s="7">
        <f t="shared" si="18"/>
        <v>-6234.7812268498819</v>
      </c>
      <c r="Z145" s="7">
        <f t="shared" si="18"/>
        <v>0</v>
      </c>
      <c r="AA145" s="7">
        <f t="shared" si="18"/>
        <v>860464.26015541144</v>
      </c>
      <c r="AB145" s="7">
        <f t="shared" si="18"/>
        <v>0</v>
      </c>
      <c r="AC145" s="14">
        <f t="shared" si="18"/>
        <v>892.60244570928808</v>
      </c>
    </row>
    <row r="146" spans="1:29" x14ac:dyDescent="0.25">
      <c r="A146" s="7" t="s">
        <v>188</v>
      </c>
      <c r="B146" s="7" t="s">
        <v>191</v>
      </c>
      <c r="C146" s="1">
        <v>350.9</v>
      </c>
      <c r="D146" s="7">
        <v>4219755.97</v>
      </c>
      <c r="E146" s="31">
        <v>-155061.21548554252</v>
      </c>
      <c r="F146" s="7">
        <f t="shared" si="19"/>
        <v>4064694.7545144572</v>
      </c>
      <c r="G146" s="7">
        <v>1244353.7787926898</v>
      </c>
      <c r="H146" s="7">
        <v>132195.65</v>
      </c>
      <c r="I146" s="7">
        <f t="shared" si="20"/>
        <v>2688145.3257217673</v>
      </c>
      <c r="J146" s="7">
        <v>0</v>
      </c>
      <c r="K146" s="14">
        <f t="shared" si="21"/>
        <v>11583.627114603754</v>
      </c>
      <c r="L146" s="1">
        <v>344.8</v>
      </c>
      <c r="M146" s="7">
        <v>4521814.67</v>
      </c>
      <c r="N146" s="31">
        <v>-137527.04047201545</v>
      </c>
      <c r="O146" s="7">
        <f t="shared" si="22"/>
        <v>4384288</v>
      </c>
      <c r="P146" s="7">
        <v>1226863.3</v>
      </c>
      <c r="Q146" s="7">
        <v>132195.65</v>
      </c>
      <c r="R146" s="7">
        <f t="shared" si="23"/>
        <v>3025229.0500000003</v>
      </c>
      <c r="S146" s="7">
        <v>0</v>
      </c>
      <c r="T146" s="14">
        <f t="shared" si="24"/>
        <v>12715.452436194895</v>
      </c>
      <c r="U146" s="1">
        <f t="shared" si="18"/>
        <v>-6.0999999999999659</v>
      </c>
      <c r="V146" s="7">
        <f t="shared" si="18"/>
        <v>302058.70000000019</v>
      </c>
      <c r="W146" s="7">
        <f t="shared" si="18"/>
        <v>17534.17501352707</v>
      </c>
      <c r="X146" s="7">
        <f t="shared" si="18"/>
        <v>319593.24548554281</v>
      </c>
      <c r="Y146" s="7">
        <f t="shared" si="18"/>
        <v>-17490.478792689741</v>
      </c>
      <c r="Z146" s="7">
        <f t="shared" si="18"/>
        <v>0</v>
      </c>
      <c r="AA146" s="7">
        <f t="shared" si="18"/>
        <v>337083.72427823301</v>
      </c>
      <c r="AB146" s="7">
        <f t="shared" si="18"/>
        <v>0</v>
      </c>
      <c r="AC146" s="14">
        <f t="shared" si="18"/>
        <v>1131.8253215911409</v>
      </c>
    </row>
    <row r="147" spans="1:29" x14ac:dyDescent="0.25">
      <c r="A147" s="7" t="s">
        <v>192</v>
      </c>
      <c r="B147" s="7" t="s">
        <v>193</v>
      </c>
      <c r="C147" s="1">
        <v>417.5</v>
      </c>
      <c r="D147" s="7">
        <v>5038887.46</v>
      </c>
      <c r="E147" s="31">
        <v>-185161.42160762392</v>
      </c>
      <c r="F147" s="7">
        <f t="shared" si="19"/>
        <v>4853726.0383923762</v>
      </c>
      <c r="G147" s="7">
        <v>3120379.7745465729</v>
      </c>
      <c r="H147" s="7">
        <v>169263.82</v>
      </c>
      <c r="I147" s="7">
        <f t="shared" si="20"/>
        <v>1564082.4438458032</v>
      </c>
      <c r="J147" s="7">
        <v>0</v>
      </c>
      <c r="K147" s="14">
        <f t="shared" si="21"/>
        <v>11625.69110992186</v>
      </c>
      <c r="L147" s="1">
        <v>424.5</v>
      </c>
      <c r="M147" s="7">
        <v>5497073.5300000003</v>
      </c>
      <c r="N147" s="31">
        <v>-167188.68618247789</v>
      </c>
      <c r="O147" s="7">
        <f t="shared" si="22"/>
        <v>5329885</v>
      </c>
      <c r="P147" s="7">
        <v>3294039.31</v>
      </c>
      <c r="Q147" s="7">
        <v>169263.82</v>
      </c>
      <c r="R147" s="7">
        <f t="shared" si="23"/>
        <v>1866581.8699999999</v>
      </c>
      <c r="S147" s="7">
        <v>0</v>
      </c>
      <c r="T147" s="14">
        <f t="shared" si="24"/>
        <v>12555.677267373381</v>
      </c>
      <c r="U147" s="1">
        <f t="shared" si="18"/>
        <v>7</v>
      </c>
      <c r="V147" s="7">
        <f t="shared" si="18"/>
        <v>458186.0700000003</v>
      </c>
      <c r="W147" s="7">
        <f t="shared" si="18"/>
        <v>17972.735425146035</v>
      </c>
      <c r="X147" s="7">
        <f t="shared" si="18"/>
        <v>476158.96160762385</v>
      </c>
      <c r="Y147" s="7">
        <f t="shared" si="18"/>
        <v>173659.53545342712</v>
      </c>
      <c r="Z147" s="7">
        <f t="shared" si="18"/>
        <v>0</v>
      </c>
      <c r="AA147" s="7">
        <f t="shared" si="18"/>
        <v>302499.42615419673</v>
      </c>
      <c r="AB147" s="7">
        <f t="shared" si="18"/>
        <v>0</v>
      </c>
      <c r="AC147" s="14">
        <f t="shared" si="18"/>
        <v>929.98615745152165</v>
      </c>
    </row>
    <row r="148" spans="1:29" x14ac:dyDescent="0.25">
      <c r="A148" s="7" t="s">
        <v>192</v>
      </c>
      <c r="B148" s="7" t="s">
        <v>194</v>
      </c>
      <c r="C148" s="1">
        <v>2753.1</v>
      </c>
      <c r="D148" s="7">
        <v>26819236.190000001</v>
      </c>
      <c r="E148" s="31">
        <v>-985512.76224991051</v>
      </c>
      <c r="F148" s="7">
        <f t="shared" si="19"/>
        <v>25833723.427750092</v>
      </c>
      <c r="G148" s="7">
        <v>8751686.9311358724</v>
      </c>
      <c r="H148" s="7">
        <v>885420.63</v>
      </c>
      <c r="I148" s="7">
        <f t="shared" si="20"/>
        <v>16196615.866614217</v>
      </c>
      <c r="J148" s="7">
        <v>0</v>
      </c>
      <c r="K148" s="14">
        <f t="shared" si="21"/>
        <v>9383.5034788965495</v>
      </c>
      <c r="L148" s="1">
        <v>2756.5</v>
      </c>
      <c r="M148" s="7">
        <v>29071203.48</v>
      </c>
      <c r="N148" s="31">
        <v>-884175.24143335945</v>
      </c>
      <c r="O148" s="7">
        <f t="shared" si="22"/>
        <v>28187028</v>
      </c>
      <c r="P148" s="7">
        <v>9171015.9100000001</v>
      </c>
      <c r="Q148" s="7">
        <v>885420.63</v>
      </c>
      <c r="R148" s="7">
        <f t="shared" si="23"/>
        <v>18130591.460000001</v>
      </c>
      <c r="S148" s="7">
        <v>0</v>
      </c>
      <c r="T148" s="14">
        <f t="shared" si="24"/>
        <v>10225.658625068021</v>
      </c>
      <c r="U148" s="1">
        <f t="shared" si="18"/>
        <v>3.4000000000000909</v>
      </c>
      <c r="V148" s="7">
        <f t="shared" si="18"/>
        <v>2251967.2899999991</v>
      </c>
      <c r="W148" s="7">
        <f t="shared" si="18"/>
        <v>101337.52081655106</v>
      </c>
      <c r="X148" s="7">
        <f t="shared" si="18"/>
        <v>2353304.572249908</v>
      </c>
      <c r="Y148" s="7">
        <f t="shared" si="18"/>
        <v>419328.97886412777</v>
      </c>
      <c r="Z148" s="7">
        <f t="shared" si="18"/>
        <v>0</v>
      </c>
      <c r="AA148" s="7">
        <f t="shared" si="18"/>
        <v>1933975.593385784</v>
      </c>
      <c r="AB148" s="7">
        <f t="shared" si="18"/>
        <v>0</v>
      </c>
      <c r="AC148" s="14">
        <f t="shared" si="18"/>
        <v>842.15514617147164</v>
      </c>
    </row>
    <row r="149" spans="1:29" x14ac:dyDescent="0.25">
      <c r="A149" s="7" t="s">
        <v>192</v>
      </c>
      <c r="B149" s="7" t="s">
        <v>195</v>
      </c>
      <c r="C149" s="1">
        <v>310.5</v>
      </c>
      <c r="D149" s="7">
        <v>4306820.08</v>
      </c>
      <c r="E149" s="31">
        <v>-158260.51582844055</v>
      </c>
      <c r="F149" s="7">
        <f t="shared" si="19"/>
        <v>4148559.5641715596</v>
      </c>
      <c r="G149" s="7">
        <v>2024310.4121179681</v>
      </c>
      <c r="H149" s="7">
        <v>138328.18</v>
      </c>
      <c r="I149" s="7">
        <f t="shared" si="20"/>
        <v>1985920.9720535919</v>
      </c>
      <c r="J149" s="7">
        <v>0</v>
      </c>
      <c r="K149" s="14">
        <f t="shared" si="21"/>
        <v>13360.900367702285</v>
      </c>
      <c r="L149" s="1">
        <v>308</v>
      </c>
      <c r="M149" s="7">
        <v>4636533.41</v>
      </c>
      <c r="N149" s="31">
        <v>-141016.11066844582</v>
      </c>
      <c r="O149" s="7">
        <f t="shared" si="22"/>
        <v>4495517</v>
      </c>
      <c r="P149" s="7">
        <v>2162927.54</v>
      </c>
      <c r="Q149" s="7">
        <v>138328.18</v>
      </c>
      <c r="R149" s="7">
        <f t="shared" si="23"/>
        <v>2194261.2799999998</v>
      </c>
      <c r="S149" s="7">
        <v>0</v>
      </c>
      <c r="T149" s="14">
        <f t="shared" si="24"/>
        <v>14595.834415584415</v>
      </c>
      <c r="U149" s="1">
        <f t="shared" si="18"/>
        <v>-2.5</v>
      </c>
      <c r="V149" s="7">
        <f t="shared" si="18"/>
        <v>329713.33000000007</v>
      </c>
      <c r="W149" s="7">
        <f t="shared" si="18"/>
        <v>17244.405159994727</v>
      </c>
      <c r="X149" s="7">
        <f t="shared" si="18"/>
        <v>346957.43582844036</v>
      </c>
      <c r="Y149" s="7">
        <f t="shared" si="18"/>
        <v>138617.12788203196</v>
      </c>
      <c r="Z149" s="7">
        <f t="shared" si="18"/>
        <v>0</v>
      </c>
      <c r="AA149" s="7">
        <f t="shared" si="18"/>
        <v>208340.30794640793</v>
      </c>
      <c r="AB149" s="7">
        <f t="shared" si="18"/>
        <v>0</v>
      </c>
      <c r="AC149" s="14">
        <f t="shared" si="18"/>
        <v>1234.9340478821305</v>
      </c>
    </row>
    <row r="150" spans="1:29" x14ac:dyDescent="0.25">
      <c r="A150" s="7" t="s">
        <v>196</v>
      </c>
      <c r="B150" s="7" t="s">
        <v>197</v>
      </c>
      <c r="C150" s="1">
        <v>160.6</v>
      </c>
      <c r="D150" s="7">
        <v>2723078.91</v>
      </c>
      <c r="E150" s="31">
        <v>-100063.58866473653</v>
      </c>
      <c r="F150" s="7">
        <f t="shared" si="19"/>
        <v>2623015.3213352636</v>
      </c>
      <c r="G150" s="7">
        <v>633652.70812250499</v>
      </c>
      <c r="H150" s="7">
        <v>82636.81</v>
      </c>
      <c r="I150" s="7">
        <f t="shared" si="20"/>
        <v>1906725.8032127586</v>
      </c>
      <c r="J150" s="7">
        <v>0</v>
      </c>
      <c r="K150" s="14">
        <f t="shared" si="21"/>
        <v>16332.598513918205</v>
      </c>
      <c r="L150" s="1">
        <v>164.8</v>
      </c>
      <c r="M150" s="7">
        <v>3002739.69</v>
      </c>
      <c r="N150" s="31">
        <v>-91325.70284521571</v>
      </c>
      <c r="O150" s="7">
        <f t="shared" si="22"/>
        <v>2911414</v>
      </c>
      <c r="P150" s="7">
        <v>655400.79</v>
      </c>
      <c r="Q150" s="7">
        <v>82636.81</v>
      </c>
      <c r="R150" s="7">
        <f t="shared" si="23"/>
        <v>2173376.4</v>
      </c>
      <c r="S150" s="7">
        <v>0</v>
      </c>
      <c r="T150" s="14">
        <f t="shared" si="24"/>
        <v>17666.347087378639</v>
      </c>
      <c r="U150" s="1">
        <f t="shared" si="18"/>
        <v>4.2000000000000171</v>
      </c>
      <c r="V150" s="7">
        <f t="shared" si="18"/>
        <v>279660.7799999998</v>
      </c>
      <c r="W150" s="7">
        <f t="shared" si="18"/>
        <v>8737.8858195208159</v>
      </c>
      <c r="X150" s="7">
        <f t="shared" si="18"/>
        <v>288398.67866473645</v>
      </c>
      <c r="Y150" s="7">
        <f t="shared" si="18"/>
        <v>21748.081877495046</v>
      </c>
      <c r="Z150" s="7">
        <f t="shared" si="18"/>
        <v>0</v>
      </c>
      <c r="AA150" s="7">
        <f t="shared" si="18"/>
        <v>266650.59678724129</v>
      </c>
      <c r="AB150" s="7">
        <f t="shared" si="18"/>
        <v>0</v>
      </c>
      <c r="AC150" s="14">
        <f t="shared" si="18"/>
        <v>1333.7485734604343</v>
      </c>
    </row>
    <row r="151" spans="1:29" x14ac:dyDescent="0.25">
      <c r="A151" s="7" t="s">
        <v>196</v>
      </c>
      <c r="B151" s="7" t="s">
        <v>151</v>
      </c>
      <c r="C151" s="1">
        <v>224.5</v>
      </c>
      <c r="D151" s="7">
        <v>3861075.65</v>
      </c>
      <c r="E151" s="31">
        <v>-141880.97312428974</v>
      </c>
      <c r="F151" s="7">
        <f t="shared" si="19"/>
        <v>3719194.67687571</v>
      </c>
      <c r="G151" s="7">
        <v>881260.51264957187</v>
      </c>
      <c r="H151" s="7">
        <v>111851.96</v>
      </c>
      <c r="I151" s="7">
        <f t="shared" si="20"/>
        <v>2726082.2042261381</v>
      </c>
      <c r="J151" s="7">
        <v>0</v>
      </c>
      <c r="K151" s="14">
        <f t="shared" si="21"/>
        <v>16566.56871659559</v>
      </c>
      <c r="L151" s="1">
        <v>223.8</v>
      </c>
      <c r="M151" s="7">
        <v>4177398.14</v>
      </c>
      <c r="N151" s="31">
        <v>-127051.91278162271</v>
      </c>
      <c r="O151" s="7">
        <f t="shared" si="22"/>
        <v>4050346</v>
      </c>
      <c r="P151" s="7">
        <v>884091.57</v>
      </c>
      <c r="Q151" s="7">
        <v>111851.96</v>
      </c>
      <c r="R151" s="7">
        <f t="shared" si="23"/>
        <v>3054402.47</v>
      </c>
      <c r="S151" s="7">
        <v>0</v>
      </c>
      <c r="T151" s="14">
        <f t="shared" si="24"/>
        <v>18098.060768543342</v>
      </c>
      <c r="U151" s="1">
        <f t="shared" si="18"/>
        <v>-0.69999999999998863</v>
      </c>
      <c r="V151" s="7">
        <f t="shared" si="18"/>
        <v>316322.49000000022</v>
      </c>
      <c r="W151" s="7">
        <f t="shared" si="18"/>
        <v>14829.060342667028</v>
      </c>
      <c r="X151" s="7">
        <f t="shared" si="18"/>
        <v>331151.32312428998</v>
      </c>
      <c r="Y151" s="7">
        <f t="shared" si="18"/>
        <v>2831.0573504280765</v>
      </c>
      <c r="Z151" s="7">
        <f t="shared" si="18"/>
        <v>0</v>
      </c>
      <c r="AA151" s="7">
        <f t="shared" si="18"/>
        <v>328320.26577386213</v>
      </c>
      <c r="AB151" s="7">
        <f t="shared" si="18"/>
        <v>0</v>
      </c>
      <c r="AC151" s="14">
        <f t="shared" si="18"/>
        <v>1531.4920519477528</v>
      </c>
    </row>
    <row r="152" spans="1:29" x14ac:dyDescent="0.25">
      <c r="A152" s="7" t="s">
        <v>196</v>
      </c>
      <c r="B152" s="7" t="s">
        <v>198</v>
      </c>
      <c r="C152" s="1">
        <v>621</v>
      </c>
      <c r="D152" s="7">
        <v>7118095.5300000003</v>
      </c>
      <c r="E152" s="31">
        <v>-261565.0176623856</v>
      </c>
      <c r="F152" s="7">
        <f t="shared" si="19"/>
        <v>6856530.5123376148</v>
      </c>
      <c r="G152" s="7">
        <v>1057236.4134364987</v>
      </c>
      <c r="H152" s="7">
        <v>175646.49</v>
      </c>
      <c r="I152" s="7">
        <f t="shared" si="20"/>
        <v>5623647.6089011161</v>
      </c>
      <c r="J152" s="7">
        <v>0</v>
      </c>
      <c r="K152" s="14">
        <f t="shared" si="21"/>
        <v>11041.111936131425</v>
      </c>
      <c r="L152" s="1">
        <v>628</v>
      </c>
      <c r="M152" s="7">
        <v>7803716.2199999997</v>
      </c>
      <c r="N152" s="31">
        <v>-237343.20726153586</v>
      </c>
      <c r="O152" s="7">
        <f t="shared" si="22"/>
        <v>7566373</v>
      </c>
      <c r="P152" s="7">
        <v>1041779.77</v>
      </c>
      <c r="Q152" s="7">
        <v>175646.49</v>
      </c>
      <c r="R152" s="7">
        <f t="shared" si="23"/>
        <v>6348946.7400000002</v>
      </c>
      <c r="S152" s="7">
        <v>0</v>
      </c>
      <c r="T152" s="14">
        <f t="shared" si="24"/>
        <v>12048.364649681529</v>
      </c>
      <c r="U152" s="1">
        <f t="shared" si="18"/>
        <v>7</v>
      </c>
      <c r="V152" s="7">
        <f t="shared" si="18"/>
        <v>685620.68999999948</v>
      </c>
      <c r="W152" s="7">
        <f t="shared" si="18"/>
        <v>24221.810400849732</v>
      </c>
      <c r="X152" s="7">
        <f t="shared" si="18"/>
        <v>709842.48766238522</v>
      </c>
      <c r="Y152" s="7">
        <f t="shared" si="18"/>
        <v>-15456.643436498707</v>
      </c>
      <c r="Z152" s="7">
        <f t="shared" si="18"/>
        <v>0</v>
      </c>
      <c r="AA152" s="7">
        <f t="shared" si="18"/>
        <v>725299.13109888416</v>
      </c>
      <c r="AB152" s="7">
        <f t="shared" si="18"/>
        <v>0</v>
      </c>
      <c r="AC152" s="14">
        <f t="shared" si="18"/>
        <v>1007.2527135501041</v>
      </c>
    </row>
    <row r="153" spans="1:29" x14ac:dyDescent="0.25">
      <c r="A153" s="7" t="s">
        <v>199</v>
      </c>
      <c r="B153" s="7" t="s">
        <v>200</v>
      </c>
      <c r="C153" s="1">
        <v>88</v>
      </c>
      <c r="D153" s="7">
        <v>1770145.84</v>
      </c>
      <c r="E153" s="31">
        <v>-65046.64428191488</v>
      </c>
      <c r="F153" s="7">
        <f t="shared" si="19"/>
        <v>1705099.1957180852</v>
      </c>
      <c r="G153" s="7">
        <v>697243.78756680957</v>
      </c>
      <c r="H153" s="7">
        <v>38370.04</v>
      </c>
      <c r="I153" s="7">
        <f t="shared" si="20"/>
        <v>969485.36815127556</v>
      </c>
      <c r="J153" s="7">
        <v>0</v>
      </c>
      <c r="K153" s="14">
        <f t="shared" si="21"/>
        <v>19376.127224069151</v>
      </c>
      <c r="L153" s="1">
        <v>88</v>
      </c>
      <c r="M153" s="7">
        <v>1916410.17</v>
      </c>
      <c r="N153" s="31">
        <v>-58285.940102576562</v>
      </c>
      <c r="O153" s="7">
        <f t="shared" si="22"/>
        <v>1858124</v>
      </c>
      <c r="P153" s="7">
        <v>763727.73</v>
      </c>
      <c r="Q153" s="7">
        <v>38370.04</v>
      </c>
      <c r="R153" s="7">
        <f t="shared" si="23"/>
        <v>1056026.23</v>
      </c>
      <c r="S153" s="7">
        <v>0</v>
      </c>
      <c r="T153" s="14">
        <f t="shared" si="24"/>
        <v>21115.045454545456</v>
      </c>
      <c r="U153" s="1">
        <f t="shared" si="18"/>
        <v>0</v>
      </c>
      <c r="V153" s="7">
        <f t="shared" si="18"/>
        <v>146264.32999999984</v>
      </c>
      <c r="W153" s="7">
        <f t="shared" si="18"/>
        <v>6760.7041793383178</v>
      </c>
      <c r="X153" s="7">
        <f t="shared" si="18"/>
        <v>153024.80428191484</v>
      </c>
      <c r="Y153" s="7">
        <f t="shared" si="18"/>
        <v>66483.942433190416</v>
      </c>
      <c r="Z153" s="7">
        <f t="shared" si="18"/>
        <v>0</v>
      </c>
      <c r="AA153" s="7">
        <f t="shared" si="18"/>
        <v>86540.861848724424</v>
      </c>
      <c r="AB153" s="7">
        <f t="shared" si="18"/>
        <v>0</v>
      </c>
      <c r="AC153" s="14">
        <f t="shared" si="18"/>
        <v>1738.9182304763053</v>
      </c>
    </row>
    <row r="154" spans="1:29" x14ac:dyDescent="0.25">
      <c r="A154" s="7" t="s">
        <v>201</v>
      </c>
      <c r="B154" s="7" t="s">
        <v>202</v>
      </c>
      <c r="C154" s="1">
        <v>893.5</v>
      </c>
      <c r="D154" s="7">
        <v>11865998.57</v>
      </c>
      <c r="E154" s="31">
        <v>-436033.78353983571</v>
      </c>
      <c r="F154" s="7">
        <f t="shared" si="19"/>
        <v>11429964.786460165</v>
      </c>
      <c r="G154" s="7">
        <v>6623217.2007925231</v>
      </c>
      <c r="H154" s="7">
        <v>195994.23999999999</v>
      </c>
      <c r="I154" s="7">
        <f t="shared" si="20"/>
        <v>4610753.3456676416</v>
      </c>
      <c r="J154" s="7">
        <v>0</v>
      </c>
      <c r="K154" s="14">
        <f t="shared" si="21"/>
        <v>12792.35006878586</v>
      </c>
      <c r="L154" s="1">
        <v>873.8</v>
      </c>
      <c r="M154" s="7">
        <v>12602208.720000001</v>
      </c>
      <c r="N154" s="31">
        <v>-383285.16207680537</v>
      </c>
      <c r="O154" s="7">
        <f t="shared" si="22"/>
        <v>12218924</v>
      </c>
      <c r="P154" s="7">
        <v>7257792.6500000004</v>
      </c>
      <c r="Q154" s="7">
        <v>195994.23999999999</v>
      </c>
      <c r="R154" s="7">
        <f t="shared" si="23"/>
        <v>4765137.1099999994</v>
      </c>
      <c r="S154" s="7">
        <v>0</v>
      </c>
      <c r="T154" s="14">
        <f t="shared" si="24"/>
        <v>13983.662165255208</v>
      </c>
      <c r="U154" s="1">
        <f t="shared" si="18"/>
        <v>-19.700000000000045</v>
      </c>
      <c r="V154" s="7">
        <f t="shared" si="18"/>
        <v>736210.15000000037</v>
      </c>
      <c r="W154" s="7">
        <f t="shared" si="18"/>
        <v>52748.621463030344</v>
      </c>
      <c r="X154" s="7">
        <f t="shared" ref="X154:AC181" si="25">O154-F154</f>
        <v>788959.21353983507</v>
      </c>
      <c r="Y154" s="7">
        <f t="shared" si="25"/>
        <v>634575.44920747727</v>
      </c>
      <c r="Z154" s="7">
        <f t="shared" si="25"/>
        <v>0</v>
      </c>
      <c r="AA154" s="7">
        <f t="shared" si="25"/>
        <v>154383.76433235779</v>
      </c>
      <c r="AB154" s="7">
        <f t="shared" si="25"/>
        <v>0</v>
      </c>
      <c r="AC154" s="14">
        <f t="shared" si="25"/>
        <v>1191.312096469348</v>
      </c>
    </row>
    <row r="155" spans="1:29" x14ac:dyDescent="0.25">
      <c r="A155" s="7" t="s">
        <v>201</v>
      </c>
      <c r="B155" s="7" t="s">
        <v>203</v>
      </c>
      <c r="C155" s="1">
        <v>193.5</v>
      </c>
      <c r="D155" s="7">
        <v>3312990.93</v>
      </c>
      <c r="E155" s="31">
        <v>-121740.78409998148</v>
      </c>
      <c r="F155" s="7">
        <f t="shared" si="19"/>
        <v>3191250.1459000185</v>
      </c>
      <c r="G155" s="7">
        <v>314009.3963146545</v>
      </c>
      <c r="H155" s="7">
        <v>12768.68</v>
      </c>
      <c r="I155" s="7">
        <f t="shared" si="20"/>
        <v>2864472.0695853638</v>
      </c>
      <c r="J155" s="7">
        <v>0</v>
      </c>
      <c r="K155" s="14">
        <f t="shared" si="21"/>
        <v>16492.248816020769</v>
      </c>
      <c r="L155" s="1">
        <v>195.5</v>
      </c>
      <c r="M155" s="7">
        <v>3609353.07</v>
      </c>
      <c r="N155" s="31">
        <v>-109775.31853062063</v>
      </c>
      <c r="O155" s="7">
        <f t="shared" si="22"/>
        <v>3499578</v>
      </c>
      <c r="P155" s="7">
        <v>385144.1</v>
      </c>
      <c r="Q155" s="7">
        <v>12768.68</v>
      </c>
      <c r="R155" s="7">
        <f t="shared" si="23"/>
        <v>3101665.2199999997</v>
      </c>
      <c r="S155" s="7">
        <v>0</v>
      </c>
      <c r="T155" s="14">
        <f t="shared" si="24"/>
        <v>17900.654731457802</v>
      </c>
      <c r="U155" s="1">
        <f t="shared" ref="U155:W181" si="26">L155-C155</f>
        <v>2</v>
      </c>
      <c r="V155" s="7">
        <f t="shared" si="26"/>
        <v>296362.13999999966</v>
      </c>
      <c r="W155" s="7">
        <f t="shared" si="26"/>
        <v>11965.465569360851</v>
      </c>
      <c r="X155" s="7">
        <f t="shared" si="25"/>
        <v>308327.85409998149</v>
      </c>
      <c r="Y155" s="7">
        <f t="shared" si="25"/>
        <v>71134.703685345477</v>
      </c>
      <c r="Z155" s="7">
        <f t="shared" si="25"/>
        <v>0</v>
      </c>
      <c r="AA155" s="7">
        <f t="shared" si="25"/>
        <v>237193.15041463589</v>
      </c>
      <c r="AB155" s="7">
        <f t="shared" si="25"/>
        <v>0</v>
      </c>
      <c r="AC155" s="14">
        <f t="shared" si="25"/>
        <v>1408.4059154370334</v>
      </c>
    </row>
    <row r="156" spans="1:29" x14ac:dyDescent="0.25">
      <c r="A156" s="7" t="s">
        <v>204</v>
      </c>
      <c r="B156" s="7" t="s">
        <v>205</v>
      </c>
      <c r="C156" s="1">
        <v>780.8</v>
      </c>
      <c r="D156" s="7">
        <v>7554255.9199999999</v>
      </c>
      <c r="E156" s="31">
        <v>-277592.38054802851</v>
      </c>
      <c r="F156" s="7">
        <f t="shared" si="19"/>
        <v>7276663.5394519717</v>
      </c>
      <c r="G156" s="7">
        <v>826935.80782278348</v>
      </c>
      <c r="H156" s="7">
        <v>114691.64</v>
      </c>
      <c r="I156" s="7">
        <f t="shared" si="20"/>
        <v>6335036.0916291885</v>
      </c>
      <c r="J156" s="7">
        <v>0</v>
      </c>
      <c r="K156" s="14">
        <f t="shared" si="21"/>
        <v>9319.4973609784483</v>
      </c>
      <c r="L156" s="1">
        <v>772.5</v>
      </c>
      <c r="M156" s="7">
        <v>8079759.79</v>
      </c>
      <c r="N156" s="31">
        <v>-245738.83114132431</v>
      </c>
      <c r="O156" s="7">
        <f t="shared" si="22"/>
        <v>7834021</v>
      </c>
      <c r="P156" s="7">
        <v>789597.3</v>
      </c>
      <c r="Q156" s="7">
        <v>114691.64</v>
      </c>
      <c r="R156" s="7">
        <f t="shared" si="23"/>
        <v>6929732.0600000005</v>
      </c>
      <c r="S156" s="7">
        <v>0</v>
      </c>
      <c r="T156" s="14">
        <f t="shared" si="24"/>
        <v>10141.127508090614</v>
      </c>
      <c r="U156" s="1">
        <f t="shared" si="26"/>
        <v>-8.2999999999999545</v>
      </c>
      <c r="V156" s="7">
        <f t="shared" si="26"/>
        <v>525503.87000000011</v>
      </c>
      <c r="W156" s="7">
        <f t="shared" si="26"/>
        <v>31853.549406704202</v>
      </c>
      <c r="X156" s="7">
        <f t="shared" si="25"/>
        <v>557357.46054802835</v>
      </c>
      <c r="Y156" s="7">
        <f t="shared" si="25"/>
        <v>-37338.507822783431</v>
      </c>
      <c r="Z156" s="7">
        <f t="shared" si="25"/>
        <v>0</v>
      </c>
      <c r="AA156" s="7">
        <f t="shared" si="25"/>
        <v>594695.96837081201</v>
      </c>
      <c r="AB156" s="7">
        <f t="shared" si="25"/>
        <v>0</v>
      </c>
      <c r="AC156" s="14">
        <f t="shared" si="25"/>
        <v>821.63014711216601</v>
      </c>
    </row>
    <row r="157" spans="1:29" x14ac:dyDescent="0.25">
      <c r="A157" s="7" t="s">
        <v>204</v>
      </c>
      <c r="B157" s="7" t="s">
        <v>206</v>
      </c>
      <c r="C157" s="1">
        <v>141.5</v>
      </c>
      <c r="D157" s="7">
        <v>2472804.35</v>
      </c>
      <c r="E157" s="31">
        <v>-90866.877349056012</v>
      </c>
      <c r="F157" s="7">
        <f t="shared" si="19"/>
        <v>2381937.4726509443</v>
      </c>
      <c r="G157" s="7">
        <v>673123.22453693708</v>
      </c>
      <c r="H157" s="7">
        <v>86995.77</v>
      </c>
      <c r="I157" s="7">
        <f t="shared" si="20"/>
        <v>1621818.478114007</v>
      </c>
      <c r="J157" s="7">
        <v>0</v>
      </c>
      <c r="K157" s="14">
        <f t="shared" si="21"/>
        <v>16833.480372091479</v>
      </c>
      <c r="L157" s="1">
        <v>140</v>
      </c>
      <c r="M157" s="7">
        <v>2658548.2000000002</v>
      </c>
      <c r="N157" s="31">
        <v>-80857.419549705664</v>
      </c>
      <c r="O157" s="7">
        <f t="shared" si="22"/>
        <v>2577691</v>
      </c>
      <c r="P157" s="7">
        <v>669581.44999999995</v>
      </c>
      <c r="Q157" s="7">
        <v>86995.77</v>
      </c>
      <c r="R157" s="7">
        <f t="shared" si="23"/>
        <v>1821113.78</v>
      </c>
      <c r="S157" s="7">
        <v>0</v>
      </c>
      <c r="T157" s="14">
        <f t="shared" si="24"/>
        <v>18412.07857142857</v>
      </c>
      <c r="U157" s="1">
        <f t="shared" si="26"/>
        <v>-1.5</v>
      </c>
      <c r="V157" s="7">
        <f t="shared" si="26"/>
        <v>185743.85000000009</v>
      </c>
      <c r="W157" s="7">
        <f t="shared" si="26"/>
        <v>10009.457799350348</v>
      </c>
      <c r="X157" s="7">
        <f t="shared" si="25"/>
        <v>195753.52734905574</v>
      </c>
      <c r="Y157" s="7">
        <f t="shared" si="25"/>
        <v>-3541.774536937126</v>
      </c>
      <c r="Z157" s="7">
        <f t="shared" si="25"/>
        <v>0</v>
      </c>
      <c r="AA157" s="7">
        <f t="shared" si="25"/>
        <v>199295.30188599299</v>
      </c>
      <c r="AB157" s="7">
        <f t="shared" si="25"/>
        <v>0</v>
      </c>
      <c r="AC157" s="14">
        <f t="shared" si="25"/>
        <v>1578.5981993370915</v>
      </c>
    </row>
    <row r="158" spans="1:29" x14ac:dyDescent="0.25">
      <c r="A158" s="7" t="s">
        <v>207</v>
      </c>
      <c r="B158" s="7" t="s">
        <v>207</v>
      </c>
      <c r="C158" s="1">
        <v>3548</v>
      </c>
      <c r="D158" s="7">
        <v>36810687.869999997</v>
      </c>
      <c r="E158" s="31">
        <v>-1352663.5294934167</v>
      </c>
      <c r="F158" s="7">
        <f t="shared" si="19"/>
        <v>35458024.340506583</v>
      </c>
      <c r="G158" s="7">
        <v>26013113.911745414</v>
      </c>
      <c r="H158" s="7">
        <v>1598673.29</v>
      </c>
      <c r="I158" s="7">
        <f t="shared" si="20"/>
        <v>7846237.1387611693</v>
      </c>
      <c r="J158" s="7">
        <v>0</v>
      </c>
      <c r="K158" s="14">
        <f t="shared" si="21"/>
        <v>9993.806183908282</v>
      </c>
      <c r="L158" s="1">
        <v>3565</v>
      </c>
      <c r="M158" s="7">
        <v>40038624.090000004</v>
      </c>
      <c r="N158" s="31">
        <v>-1217739.7521843244</v>
      </c>
      <c r="O158" s="7">
        <f t="shared" si="22"/>
        <v>38820884</v>
      </c>
      <c r="P158" s="7">
        <v>28189790.960000001</v>
      </c>
      <c r="Q158" s="7">
        <v>1598673.29</v>
      </c>
      <c r="R158" s="7">
        <f t="shared" si="23"/>
        <v>9032419.75</v>
      </c>
      <c r="S158" s="7">
        <v>0</v>
      </c>
      <c r="T158" s="14">
        <f t="shared" si="24"/>
        <v>10889.448527349228</v>
      </c>
      <c r="U158" s="1">
        <f t="shared" si="26"/>
        <v>17</v>
      </c>
      <c r="V158" s="7">
        <f t="shared" si="26"/>
        <v>3227936.2200000063</v>
      </c>
      <c r="W158" s="7">
        <f t="shared" si="26"/>
        <v>134923.77730909223</v>
      </c>
      <c r="X158" s="7">
        <f t="shared" si="25"/>
        <v>3362859.6594934165</v>
      </c>
      <c r="Y158" s="7">
        <f t="shared" si="25"/>
        <v>2176677.0482545868</v>
      </c>
      <c r="Z158" s="7">
        <f t="shared" si="25"/>
        <v>0</v>
      </c>
      <c r="AA158" s="7">
        <f t="shared" si="25"/>
        <v>1186182.6112388307</v>
      </c>
      <c r="AB158" s="7">
        <f t="shared" si="25"/>
        <v>0</v>
      </c>
      <c r="AC158" s="14">
        <f t="shared" si="25"/>
        <v>895.64234344094621</v>
      </c>
    </row>
    <row r="159" spans="1:29" x14ac:dyDescent="0.25">
      <c r="A159" s="7" t="s">
        <v>208</v>
      </c>
      <c r="B159" s="7" t="s">
        <v>209</v>
      </c>
      <c r="C159" s="1">
        <v>355</v>
      </c>
      <c r="D159" s="7">
        <v>4416504.42</v>
      </c>
      <c r="E159" s="31">
        <v>-162291.03019966127</v>
      </c>
      <c r="F159" s="7">
        <f t="shared" si="19"/>
        <v>4254213.389800339</v>
      </c>
      <c r="G159" s="7">
        <v>3580252.8098350973</v>
      </c>
      <c r="H159" s="7">
        <v>399581.47</v>
      </c>
      <c r="I159" s="7">
        <f t="shared" si="20"/>
        <v>274379.10996524175</v>
      </c>
      <c r="J159" s="7">
        <v>0</v>
      </c>
      <c r="K159" s="14">
        <f t="shared" si="21"/>
        <v>11983.69968957842</v>
      </c>
      <c r="L159" s="1">
        <v>359</v>
      </c>
      <c r="M159" s="7">
        <v>4812807.01</v>
      </c>
      <c r="N159" s="31">
        <v>-146377.31812397999</v>
      </c>
      <c r="O159" s="7">
        <f t="shared" si="22"/>
        <v>4666430</v>
      </c>
      <c r="P159" s="7">
        <v>3784813.89</v>
      </c>
      <c r="Q159" s="7">
        <v>399581.47</v>
      </c>
      <c r="R159" s="7">
        <f t="shared" si="23"/>
        <v>482034.6399999999</v>
      </c>
      <c r="S159" s="7">
        <v>0</v>
      </c>
      <c r="T159" s="14">
        <f t="shared" si="24"/>
        <v>12998.412256267409</v>
      </c>
      <c r="U159" s="1">
        <f t="shared" si="26"/>
        <v>4</v>
      </c>
      <c r="V159" s="7">
        <f t="shared" si="26"/>
        <v>396302.58999999985</v>
      </c>
      <c r="W159" s="7">
        <f t="shared" si="26"/>
        <v>15913.71207568128</v>
      </c>
      <c r="X159" s="7">
        <f t="shared" si="25"/>
        <v>412216.61019966099</v>
      </c>
      <c r="Y159" s="7">
        <f t="shared" si="25"/>
        <v>204561.08016490284</v>
      </c>
      <c r="Z159" s="7">
        <f t="shared" si="25"/>
        <v>0</v>
      </c>
      <c r="AA159" s="7">
        <f t="shared" si="25"/>
        <v>207655.53003475815</v>
      </c>
      <c r="AB159" s="7">
        <f t="shared" si="25"/>
        <v>0</v>
      </c>
      <c r="AC159" s="14">
        <f t="shared" si="25"/>
        <v>1014.7125666889897</v>
      </c>
    </row>
    <row r="160" spans="1:29" x14ac:dyDescent="0.25">
      <c r="A160" s="7" t="s">
        <v>208</v>
      </c>
      <c r="B160" s="7" t="s">
        <v>210</v>
      </c>
      <c r="C160" s="1">
        <v>1966.5</v>
      </c>
      <c r="D160" s="7">
        <v>18929228.760000002</v>
      </c>
      <c r="E160" s="31">
        <v>-695582.6926004655</v>
      </c>
      <c r="F160" s="7">
        <f t="shared" si="19"/>
        <v>18233646.067399535</v>
      </c>
      <c r="G160" s="7">
        <v>8121085.6075126771</v>
      </c>
      <c r="H160" s="7">
        <v>825655.03</v>
      </c>
      <c r="I160" s="7">
        <f t="shared" si="20"/>
        <v>9286905.4298868589</v>
      </c>
      <c r="J160" s="7">
        <v>0</v>
      </c>
      <c r="K160" s="14">
        <f t="shared" si="21"/>
        <v>9272.1312318329692</v>
      </c>
      <c r="L160" s="1">
        <v>1841.5</v>
      </c>
      <c r="M160" s="7">
        <v>19327725.960000001</v>
      </c>
      <c r="N160" s="31">
        <v>-587835.88986254134</v>
      </c>
      <c r="O160" s="7">
        <f t="shared" si="22"/>
        <v>18739890</v>
      </c>
      <c r="P160" s="7">
        <v>8749564.7100000009</v>
      </c>
      <c r="Q160" s="7">
        <v>825655.03</v>
      </c>
      <c r="R160" s="7">
        <f t="shared" si="23"/>
        <v>9164670.2599999998</v>
      </c>
      <c r="S160" s="7">
        <v>0</v>
      </c>
      <c r="T160" s="14">
        <f t="shared" si="24"/>
        <v>10176.4268259571</v>
      </c>
      <c r="U160" s="1">
        <f t="shared" si="26"/>
        <v>-125</v>
      </c>
      <c r="V160" s="7">
        <f t="shared" si="26"/>
        <v>398497.19999999925</v>
      </c>
      <c r="W160" s="7">
        <f t="shared" si="26"/>
        <v>107746.80273792415</v>
      </c>
      <c r="X160" s="7">
        <f t="shared" si="25"/>
        <v>506243.93260046467</v>
      </c>
      <c r="Y160" s="7">
        <f t="shared" si="25"/>
        <v>628479.10248732381</v>
      </c>
      <c r="Z160" s="7">
        <f t="shared" si="25"/>
        <v>0</v>
      </c>
      <c r="AA160" s="7">
        <f t="shared" si="25"/>
        <v>-122235.16988685913</v>
      </c>
      <c r="AB160" s="7">
        <f t="shared" si="25"/>
        <v>0</v>
      </c>
      <c r="AC160" s="14">
        <f t="shared" si="25"/>
        <v>904.29559412413073</v>
      </c>
    </row>
    <row r="161" spans="1:29" x14ac:dyDescent="0.25">
      <c r="A161" s="7" t="s">
        <v>211</v>
      </c>
      <c r="B161" s="7" t="s">
        <v>212</v>
      </c>
      <c r="C161" s="1">
        <v>413.3</v>
      </c>
      <c r="D161" s="7">
        <v>4811205.87</v>
      </c>
      <c r="E161" s="31">
        <v>-176794.92261098148</v>
      </c>
      <c r="F161" s="7">
        <f t="shared" si="19"/>
        <v>4634410.9473890187</v>
      </c>
      <c r="G161" s="7">
        <v>1268193.8827804548</v>
      </c>
      <c r="H161" s="7">
        <v>136376.69</v>
      </c>
      <c r="I161" s="7">
        <f t="shared" si="20"/>
        <v>3229840.3746085637</v>
      </c>
      <c r="J161" s="7">
        <v>0</v>
      </c>
      <c r="K161" s="14">
        <f t="shared" si="21"/>
        <v>11213.188839557268</v>
      </c>
      <c r="L161" s="1">
        <v>410.3</v>
      </c>
      <c r="M161" s="7">
        <v>5188757.7</v>
      </c>
      <c r="N161" s="31">
        <v>-157811.52972538385</v>
      </c>
      <c r="O161" s="7">
        <f t="shared" si="22"/>
        <v>5030946</v>
      </c>
      <c r="P161" s="7">
        <v>1288826.74</v>
      </c>
      <c r="Q161" s="7">
        <v>136376.69</v>
      </c>
      <c r="R161" s="7">
        <f t="shared" si="23"/>
        <v>3605742.57</v>
      </c>
      <c r="S161" s="7">
        <v>0</v>
      </c>
      <c r="T161" s="14">
        <f t="shared" si="24"/>
        <v>12261.628077016816</v>
      </c>
      <c r="U161" s="1">
        <f t="shared" si="26"/>
        <v>-3</v>
      </c>
      <c r="V161" s="7">
        <f t="shared" si="26"/>
        <v>377551.83000000007</v>
      </c>
      <c r="W161" s="7">
        <f t="shared" si="26"/>
        <v>18983.392885597626</v>
      </c>
      <c r="X161" s="7">
        <f t="shared" si="25"/>
        <v>396535.05261098128</v>
      </c>
      <c r="Y161" s="7">
        <f t="shared" si="25"/>
        <v>20632.857219545171</v>
      </c>
      <c r="Z161" s="7">
        <f t="shared" si="25"/>
        <v>0</v>
      </c>
      <c r="AA161" s="7">
        <f t="shared" si="25"/>
        <v>375902.19539143611</v>
      </c>
      <c r="AB161" s="7">
        <f t="shared" si="25"/>
        <v>0</v>
      </c>
      <c r="AC161" s="14">
        <f t="shared" si="25"/>
        <v>1048.4392374595482</v>
      </c>
    </row>
    <row r="162" spans="1:29" x14ac:dyDescent="0.25">
      <c r="A162" s="7" t="s">
        <v>211</v>
      </c>
      <c r="B162" s="7" t="s">
        <v>213</v>
      </c>
      <c r="C162" s="1">
        <v>100.8</v>
      </c>
      <c r="D162" s="7">
        <v>1928053.17</v>
      </c>
      <c r="E162" s="31">
        <v>-70849.184215018322</v>
      </c>
      <c r="F162" s="7">
        <f t="shared" si="19"/>
        <v>1857203.9857849816</v>
      </c>
      <c r="G162" s="7">
        <v>498752.38247465569</v>
      </c>
      <c r="H162" s="7">
        <v>79682.8</v>
      </c>
      <c r="I162" s="7">
        <f t="shared" si="20"/>
        <v>1278768.8033103258</v>
      </c>
      <c r="J162" s="7">
        <v>0</v>
      </c>
      <c r="K162" s="14">
        <f t="shared" si="21"/>
        <v>18424.642716120848</v>
      </c>
      <c r="L162" s="1">
        <v>99.2</v>
      </c>
      <c r="M162" s="7">
        <v>2061487.01</v>
      </c>
      <c r="N162" s="31">
        <v>-62698.325373163541</v>
      </c>
      <c r="O162" s="7">
        <f t="shared" si="22"/>
        <v>1998789</v>
      </c>
      <c r="P162" s="7">
        <v>514167.09</v>
      </c>
      <c r="Q162" s="7">
        <v>79682.8</v>
      </c>
      <c r="R162" s="7">
        <f t="shared" si="23"/>
        <v>1404939.1099999999</v>
      </c>
      <c r="S162" s="7">
        <v>0</v>
      </c>
      <c r="T162" s="14">
        <f t="shared" si="24"/>
        <v>20149.082661290322</v>
      </c>
      <c r="U162" s="1">
        <f t="shared" si="26"/>
        <v>-1.5999999999999943</v>
      </c>
      <c r="V162" s="7">
        <f t="shared" si="26"/>
        <v>133433.84000000008</v>
      </c>
      <c r="W162" s="7">
        <f t="shared" si="26"/>
        <v>8150.8588418547806</v>
      </c>
      <c r="X162" s="7">
        <f t="shared" si="25"/>
        <v>141585.01421501837</v>
      </c>
      <c r="Y162" s="7">
        <f t="shared" si="25"/>
        <v>15414.707525344333</v>
      </c>
      <c r="Z162" s="7">
        <f t="shared" si="25"/>
        <v>0</v>
      </c>
      <c r="AA162" s="7">
        <f t="shared" si="25"/>
        <v>126170.30668967403</v>
      </c>
      <c r="AB162" s="7">
        <f t="shared" si="25"/>
        <v>0</v>
      </c>
      <c r="AC162" s="14">
        <f t="shared" si="25"/>
        <v>1724.4399451694735</v>
      </c>
    </row>
    <row r="163" spans="1:29" x14ac:dyDescent="0.25">
      <c r="A163" s="7" t="s">
        <v>211</v>
      </c>
      <c r="B163" s="7" t="s">
        <v>214</v>
      </c>
      <c r="C163" s="1">
        <v>212.9</v>
      </c>
      <c r="D163" s="7">
        <v>3331850.92</v>
      </c>
      <c r="E163" s="31">
        <v>-122433.82251126315</v>
      </c>
      <c r="F163" s="7">
        <f t="shared" si="19"/>
        <v>3209417.0974887367</v>
      </c>
      <c r="G163" s="7">
        <v>539771.10795866291</v>
      </c>
      <c r="H163" s="7">
        <v>55875.59</v>
      </c>
      <c r="I163" s="7">
        <f t="shared" si="20"/>
        <v>2613770.3995300741</v>
      </c>
      <c r="J163" s="7">
        <v>0</v>
      </c>
      <c r="K163" s="14">
        <f t="shared" si="21"/>
        <v>15074.763257344935</v>
      </c>
      <c r="L163" s="1">
        <v>212.1</v>
      </c>
      <c r="M163" s="7">
        <v>3601364.48</v>
      </c>
      <c r="N163" s="31">
        <v>-109532.35254894666</v>
      </c>
      <c r="O163" s="7">
        <f t="shared" si="22"/>
        <v>3491832</v>
      </c>
      <c r="P163" s="7">
        <v>532130.34</v>
      </c>
      <c r="Q163" s="7">
        <v>55875.59</v>
      </c>
      <c r="R163" s="7">
        <f t="shared" si="23"/>
        <v>2903826.0700000003</v>
      </c>
      <c r="S163" s="7">
        <v>0</v>
      </c>
      <c r="T163" s="14">
        <f t="shared" si="24"/>
        <v>16463.140028288544</v>
      </c>
      <c r="U163" s="1">
        <f t="shared" si="26"/>
        <v>-0.80000000000001137</v>
      </c>
      <c r="V163" s="7">
        <f t="shared" si="26"/>
        <v>269513.56000000006</v>
      </c>
      <c r="W163" s="7">
        <f t="shared" si="26"/>
        <v>12901.469962316492</v>
      </c>
      <c r="X163" s="7">
        <f t="shared" si="25"/>
        <v>282414.90251126327</v>
      </c>
      <c r="Y163" s="7">
        <f t="shared" si="25"/>
        <v>-7640.7679586629383</v>
      </c>
      <c r="Z163" s="7">
        <f t="shared" si="25"/>
        <v>0</v>
      </c>
      <c r="AA163" s="7">
        <f t="shared" si="25"/>
        <v>290055.6704699262</v>
      </c>
      <c r="AB163" s="7">
        <f t="shared" si="25"/>
        <v>0</v>
      </c>
      <c r="AC163" s="14">
        <f t="shared" si="25"/>
        <v>1388.3767709436088</v>
      </c>
    </row>
    <row r="164" spans="1:29" x14ac:dyDescent="0.25">
      <c r="A164" s="7" t="s">
        <v>211</v>
      </c>
      <c r="B164" s="7" t="s">
        <v>215</v>
      </c>
      <c r="C164" s="1">
        <v>129.69999999999999</v>
      </c>
      <c r="D164" s="7">
        <v>2326466.5099999998</v>
      </c>
      <c r="E164" s="31">
        <v>-85489.475550646122</v>
      </c>
      <c r="F164" s="7">
        <f t="shared" si="19"/>
        <v>2240977.0344493538</v>
      </c>
      <c r="G164" s="7">
        <v>557089.8741424639</v>
      </c>
      <c r="H164" s="7">
        <v>50859.37</v>
      </c>
      <c r="I164" s="7">
        <f t="shared" si="20"/>
        <v>1633027.7903068899</v>
      </c>
      <c r="J164" s="7">
        <v>0</v>
      </c>
      <c r="K164" s="14">
        <f t="shared" si="21"/>
        <v>17278.15755165269</v>
      </c>
      <c r="L164" s="1">
        <v>128.5</v>
      </c>
      <c r="M164" s="7">
        <v>2501303.9700000002</v>
      </c>
      <c r="N164" s="31">
        <v>-76074.97374831661</v>
      </c>
      <c r="O164" s="7">
        <f t="shared" si="22"/>
        <v>2425229</v>
      </c>
      <c r="P164" s="7">
        <v>555723.81000000006</v>
      </c>
      <c r="Q164" s="7">
        <v>50859.37</v>
      </c>
      <c r="R164" s="7">
        <f t="shared" si="23"/>
        <v>1818645.8199999998</v>
      </c>
      <c r="S164" s="7">
        <v>0</v>
      </c>
      <c r="T164" s="14">
        <f t="shared" si="24"/>
        <v>18873.377431906614</v>
      </c>
      <c r="U164" s="1">
        <f t="shared" si="26"/>
        <v>-1.1999999999999886</v>
      </c>
      <c r="V164" s="7">
        <f t="shared" si="26"/>
        <v>174837.46000000043</v>
      </c>
      <c r="W164" s="7">
        <f t="shared" si="26"/>
        <v>9414.5018023295124</v>
      </c>
      <c r="X164" s="7">
        <f t="shared" si="25"/>
        <v>184251.96555064619</v>
      </c>
      <c r="Y164" s="7">
        <f t="shared" si="25"/>
        <v>-1366.0641424638452</v>
      </c>
      <c r="Z164" s="7">
        <f t="shared" si="25"/>
        <v>0</v>
      </c>
      <c r="AA164" s="7">
        <f t="shared" si="25"/>
        <v>185618.02969310991</v>
      </c>
      <c r="AB164" s="7">
        <f t="shared" si="25"/>
        <v>0</v>
      </c>
      <c r="AC164" s="14">
        <f t="shared" si="25"/>
        <v>1595.2198802539242</v>
      </c>
    </row>
    <row r="165" spans="1:29" x14ac:dyDescent="0.25">
      <c r="A165" s="7" t="s">
        <v>211</v>
      </c>
      <c r="B165" s="7" t="s">
        <v>216</v>
      </c>
      <c r="C165" s="1">
        <v>78.599999999999994</v>
      </c>
      <c r="D165" s="7">
        <v>1518430.27</v>
      </c>
      <c r="E165" s="31">
        <v>-55796.980908410325</v>
      </c>
      <c r="F165" s="7">
        <f t="shared" si="19"/>
        <v>1462633.2890915896</v>
      </c>
      <c r="G165" s="7">
        <v>892957.45458749076</v>
      </c>
      <c r="H165" s="7">
        <v>131675.88</v>
      </c>
      <c r="I165" s="7">
        <f t="shared" si="20"/>
        <v>437999.95450409886</v>
      </c>
      <c r="J165" s="7">
        <v>0</v>
      </c>
      <c r="K165" s="14">
        <f t="shared" si="21"/>
        <v>18608.56601897697</v>
      </c>
      <c r="L165" s="1">
        <v>72.599999999999994</v>
      </c>
      <c r="M165" s="7">
        <v>1538125.61</v>
      </c>
      <c r="N165" s="31">
        <v>-46780.745885260592</v>
      </c>
      <c r="O165" s="7">
        <f t="shared" si="22"/>
        <v>1491345</v>
      </c>
      <c r="P165" s="7">
        <v>911651.47</v>
      </c>
      <c r="Q165" s="7">
        <v>131675.88</v>
      </c>
      <c r="R165" s="7">
        <f t="shared" si="23"/>
        <v>448017.65</v>
      </c>
      <c r="S165" s="7">
        <v>0</v>
      </c>
      <c r="T165" s="14">
        <f t="shared" si="24"/>
        <v>20541.942148760332</v>
      </c>
      <c r="U165" s="1">
        <f t="shared" si="26"/>
        <v>-6</v>
      </c>
      <c r="V165" s="7">
        <f t="shared" si="26"/>
        <v>19695.340000000084</v>
      </c>
      <c r="W165" s="7">
        <f t="shared" si="26"/>
        <v>9016.235023149733</v>
      </c>
      <c r="X165" s="7">
        <f t="shared" si="25"/>
        <v>28711.710908410372</v>
      </c>
      <c r="Y165" s="7">
        <f t="shared" si="25"/>
        <v>18694.015412509209</v>
      </c>
      <c r="Z165" s="7">
        <f t="shared" si="25"/>
        <v>0</v>
      </c>
      <c r="AA165" s="7">
        <f t="shared" si="25"/>
        <v>10017.695495901164</v>
      </c>
      <c r="AB165" s="7">
        <f t="shared" si="25"/>
        <v>0</v>
      </c>
      <c r="AC165" s="14">
        <f t="shared" si="25"/>
        <v>1933.3761297833626</v>
      </c>
    </row>
    <row r="166" spans="1:29" x14ac:dyDescent="0.25">
      <c r="A166" s="7" t="s">
        <v>217</v>
      </c>
      <c r="B166" s="7" t="s">
        <v>218</v>
      </c>
      <c r="C166" s="1">
        <v>1854.5</v>
      </c>
      <c r="D166" s="7">
        <v>18174298.379999999</v>
      </c>
      <c r="E166" s="31">
        <v>-667841.65184787358</v>
      </c>
      <c r="F166" s="7">
        <f t="shared" si="19"/>
        <v>17506456.728152126</v>
      </c>
      <c r="G166" s="7">
        <v>9163257.350520784</v>
      </c>
      <c r="H166" s="7">
        <v>445675.72</v>
      </c>
      <c r="I166" s="7">
        <f t="shared" si="20"/>
        <v>7897523.6576313423</v>
      </c>
      <c r="J166" s="7">
        <v>0</v>
      </c>
      <c r="K166" s="14">
        <f t="shared" si="21"/>
        <v>9439.987451147008</v>
      </c>
      <c r="L166" s="1">
        <v>1842</v>
      </c>
      <c r="M166" s="7">
        <v>19565742.079999998</v>
      </c>
      <c r="N166" s="31">
        <v>-595074.94209203753</v>
      </c>
      <c r="O166" s="7">
        <f t="shared" si="22"/>
        <v>18970667</v>
      </c>
      <c r="P166" s="7">
        <v>10991849.060000001</v>
      </c>
      <c r="Q166" s="7">
        <v>445675.72</v>
      </c>
      <c r="R166" s="7">
        <f t="shared" si="23"/>
        <v>7533142.2199999997</v>
      </c>
      <c r="S166" s="7">
        <v>0</v>
      </c>
      <c r="T166" s="14">
        <f t="shared" si="24"/>
        <v>10298.950597176981</v>
      </c>
      <c r="U166" s="1">
        <f t="shared" si="26"/>
        <v>-12.5</v>
      </c>
      <c r="V166" s="7">
        <f t="shared" si="26"/>
        <v>1391443.6999999993</v>
      </c>
      <c r="W166" s="7">
        <f t="shared" si="26"/>
        <v>72766.709755836055</v>
      </c>
      <c r="X166" s="7">
        <f t="shared" si="25"/>
        <v>1464210.2718478739</v>
      </c>
      <c r="Y166" s="7">
        <f t="shared" si="25"/>
        <v>1828591.7094792165</v>
      </c>
      <c r="Z166" s="7">
        <f t="shared" si="25"/>
        <v>0</v>
      </c>
      <c r="AA166" s="7">
        <f t="shared" si="25"/>
        <v>-364381.43763134256</v>
      </c>
      <c r="AB166" s="7">
        <f t="shared" si="25"/>
        <v>0</v>
      </c>
      <c r="AC166" s="14">
        <f t="shared" si="25"/>
        <v>858.96314602997336</v>
      </c>
    </row>
    <row r="167" spans="1:29" x14ac:dyDescent="0.25">
      <c r="A167" s="7" t="s">
        <v>217</v>
      </c>
      <c r="B167" s="7" t="s">
        <v>219</v>
      </c>
      <c r="C167" s="1">
        <v>2064.5</v>
      </c>
      <c r="D167" s="7">
        <v>19514541.68</v>
      </c>
      <c r="E167" s="31">
        <v>-717090.88725907553</v>
      </c>
      <c r="F167" s="7">
        <f t="shared" si="19"/>
        <v>18797450.792740922</v>
      </c>
      <c r="G167" s="7">
        <v>13372929.591390125</v>
      </c>
      <c r="H167" s="7">
        <v>1167621.53</v>
      </c>
      <c r="I167" s="7">
        <f t="shared" si="20"/>
        <v>4256899.6713507967</v>
      </c>
      <c r="J167" s="7">
        <v>0</v>
      </c>
      <c r="K167" s="14">
        <f t="shared" si="21"/>
        <v>9105.0863612210815</v>
      </c>
      <c r="L167" s="1">
        <v>2074.5</v>
      </c>
      <c r="M167" s="7">
        <v>21219710.460000001</v>
      </c>
      <c r="N167" s="31">
        <v>-645378.94456361467</v>
      </c>
      <c r="O167" s="7">
        <f t="shared" si="22"/>
        <v>20574332</v>
      </c>
      <c r="P167" s="7">
        <v>14800194.77</v>
      </c>
      <c r="Q167" s="7">
        <v>1167621.53</v>
      </c>
      <c r="R167" s="7">
        <f t="shared" si="23"/>
        <v>4606515.7</v>
      </c>
      <c r="S167" s="7">
        <v>0</v>
      </c>
      <c r="T167" s="14">
        <f t="shared" si="24"/>
        <v>9917.7305374789103</v>
      </c>
      <c r="U167" s="1">
        <f t="shared" si="26"/>
        <v>10</v>
      </c>
      <c r="V167" s="7">
        <f t="shared" si="26"/>
        <v>1705168.7800000012</v>
      </c>
      <c r="W167" s="7">
        <f t="shared" si="26"/>
        <v>71711.942695460864</v>
      </c>
      <c r="X167" s="7">
        <f t="shared" si="25"/>
        <v>1776881.2072590776</v>
      </c>
      <c r="Y167" s="7">
        <f t="shared" si="25"/>
        <v>1427265.1786098741</v>
      </c>
      <c r="Z167" s="7">
        <f t="shared" si="25"/>
        <v>0</v>
      </c>
      <c r="AA167" s="7">
        <f t="shared" si="25"/>
        <v>349616.02864920348</v>
      </c>
      <c r="AB167" s="7">
        <f t="shared" si="25"/>
        <v>0</v>
      </c>
      <c r="AC167" s="14">
        <f t="shared" si="25"/>
        <v>812.6441762578288</v>
      </c>
    </row>
    <row r="168" spans="1:29" x14ac:dyDescent="0.25">
      <c r="A168" s="7" t="s">
        <v>217</v>
      </c>
      <c r="B168" s="7" t="s">
        <v>220</v>
      </c>
      <c r="C168" s="1">
        <v>2626.5</v>
      </c>
      <c r="D168" s="7">
        <v>24992684.260000002</v>
      </c>
      <c r="E168" s="31">
        <v>-918393.39221362292</v>
      </c>
      <c r="F168" s="7">
        <f t="shared" si="19"/>
        <v>24074290.867786378</v>
      </c>
      <c r="G168" s="7">
        <v>15655852.296065295</v>
      </c>
      <c r="H168" s="7">
        <v>854528.33</v>
      </c>
      <c r="I168" s="7">
        <f t="shared" si="20"/>
        <v>7563910.2417210825</v>
      </c>
      <c r="J168" s="7">
        <v>0</v>
      </c>
      <c r="K168" s="14">
        <f t="shared" si="21"/>
        <v>9165.9207568194852</v>
      </c>
      <c r="L168" s="1">
        <v>2676.5</v>
      </c>
      <c r="M168" s="7">
        <v>27555569.120000001</v>
      </c>
      <c r="N168" s="31">
        <v>-838078.54725626321</v>
      </c>
      <c r="O168" s="7">
        <f t="shared" si="22"/>
        <v>26717491</v>
      </c>
      <c r="P168" s="7">
        <v>16934750.789999999</v>
      </c>
      <c r="Q168" s="7">
        <v>854528.33</v>
      </c>
      <c r="R168" s="7">
        <f t="shared" si="23"/>
        <v>8928211.8800000008</v>
      </c>
      <c r="S168" s="7">
        <v>0</v>
      </c>
      <c r="T168" s="14">
        <f t="shared" si="24"/>
        <v>9982.2495796749481</v>
      </c>
      <c r="U168" s="1">
        <f t="shared" si="26"/>
        <v>50</v>
      </c>
      <c r="V168" s="7">
        <f t="shared" si="26"/>
        <v>2562884.8599999994</v>
      </c>
      <c r="W168" s="7">
        <f t="shared" si="26"/>
        <v>80314.844957359717</v>
      </c>
      <c r="X168" s="7">
        <f t="shared" si="25"/>
        <v>2643200.1322136223</v>
      </c>
      <c r="Y168" s="7">
        <f t="shared" si="25"/>
        <v>1278898.493934704</v>
      </c>
      <c r="Z168" s="7">
        <f t="shared" si="25"/>
        <v>0</v>
      </c>
      <c r="AA168" s="7">
        <f t="shared" si="25"/>
        <v>1364301.6382789183</v>
      </c>
      <c r="AB168" s="7">
        <f t="shared" si="25"/>
        <v>0</v>
      </c>
      <c r="AC168" s="14">
        <f t="shared" si="25"/>
        <v>816.32882285546293</v>
      </c>
    </row>
    <row r="169" spans="1:29" x14ac:dyDescent="0.25">
      <c r="A169" s="7" t="s">
        <v>217</v>
      </c>
      <c r="B169" s="7" t="s">
        <v>221</v>
      </c>
      <c r="C169" s="1">
        <v>8450.5</v>
      </c>
      <c r="D169" s="7">
        <v>79338702.319999993</v>
      </c>
      <c r="E169" s="31">
        <v>-2915418.7361182477</v>
      </c>
      <c r="F169" s="7">
        <f t="shared" si="19"/>
        <v>76423283.583881751</v>
      </c>
      <c r="G169" s="7">
        <v>34098488.106162436</v>
      </c>
      <c r="H169" s="7">
        <v>1900607.89</v>
      </c>
      <c r="I169" s="7">
        <f t="shared" si="20"/>
        <v>40424187.587719314</v>
      </c>
      <c r="J169" s="7">
        <v>0</v>
      </c>
      <c r="K169" s="14">
        <f t="shared" si="21"/>
        <v>9043.6404454034382</v>
      </c>
      <c r="L169" s="1">
        <v>8863.1</v>
      </c>
      <c r="M169" s="7">
        <v>90104667.640000001</v>
      </c>
      <c r="N169" s="31">
        <v>-2740454.7018384947</v>
      </c>
      <c r="O169" s="7">
        <f t="shared" si="22"/>
        <v>87364213</v>
      </c>
      <c r="P169" s="7">
        <v>38666594.210000001</v>
      </c>
      <c r="Q169" s="7">
        <v>1900607.89</v>
      </c>
      <c r="R169" s="7">
        <f t="shared" si="23"/>
        <v>46797010.899999999</v>
      </c>
      <c r="S169" s="7">
        <v>0</v>
      </c>
      <c r="T169" s="14">
        <f t="shared" si="24"/>
        <v>9857.071792036646</v>
      </c>
      <c r="U169" s="1">
        <f t="shared" si="26"/>
        <v>412.60000000000036</v>
      </c>
      <c r="V169" s="7">
        <f t="shared" si="26"/>
        <v>10765965.320000008</v>
      </c>
      <c r="W169" s="7">
        <f t="shared" si="26"/>
        <v>174964.03427975299</v>
      </c>
      <c r="X169" s="7">
        <f t="shared" si="25"/>
        <v>10940929.416118249</v>
      </c>
      <c r="Y169" s="7">
        <f t="shared" si="25"/>
        <v>4568106.1038375646</v>
      </c>
      <c r="Z169" s="7">
        <f t="shared" si="25"/>
        <v>0</v>
      </c>
      <c r="AA169" s="7">
        <f t="shared" si="25"/>
        <v>6372823.3122806847</v>
      </c>
      <c r="AB169" s="7">
        <f t="shared" si="25"/>
        <v>0</v>
      </c>
      <c r="AC169" s="14">
        <f t="shared" si="25"/>
        <v>813.4313466332078</v>
      </c>
    </row>
    <row r="170" spans="1:29" x14ac:dyDescent="0.25">
      <c r="A170" s="7" t="s">
        <v>217</v>
      </c>
      <c r="B170" s="7" t="s">
        <v>222</v>
      </c>
      <c r="C170" s="1">
        <v>3874.7</v>
      </c>
      <c r="D170" s="7">
        <v>36378163.409999996</v>
      </c>
      <c r="E170" s="31">
        <v>-1336769.774268792</v>
      </c>
      <c r="F170" s="7">
        <f t="shared" si="19"/>
        <v>35041393.635731205</v>
      </c>
      <c r="G170" s="7">
        <v>10456975.676056247</v>
      </c>
      <c r="H170" s="7">
        <v>325075.07</v>
      </c>
      <c r="I170" s="7">
        <f t="shared" si="20"/>
        <v>24259342.889674958</v>
      </c>
      <c r="J170" s="7">
        <v>0</v>
      </c>
      <c r="K170" s="14">
        <f t="shared" si="21"/>
        <v>9043.640445900639</v>
      </c>
      <c r="L170" s="1">
        <v>3931.5</v>
      </c>
      <c r="M170" s="7">
        <v>39968690.509999998</v>
      </c>
      <c r="N170" s="31">
        <v>-1215612.7834806263</v>
      </c>
      <c r="O170" s="7">
        <f t="shared" si="22"/>
        <v>38753078</v>
      </c>
      <c r="P170" s="7">
        <v>12435846.789999999</v>
      </c>
      <c r="Q170" s="7">
        <v>325075.07</v>
      </c>
      <c r="R170" s="7">
        <f t="shared" si="23"/>
        <v>25992156.140000001</v>
      </c>
      <c r="S170" s="7">
        <v>0</v>
      </c>
      <c r="T170" s="14">
        <f t="shared" si="24"/>
        <v>9857.0718555258809</v>
      </c>
      <c r="U170" s="1">
        <f t="shared" si="26"/>
        <v>56.800000000000182</v>
      </c>
      <c r="V170" s="7">
        <f t="shared" si="26"/>
        <v>3590527.1000000015</v>
      </c>
      <c r="W170" s="7">
        <f t="shared" si="26"/>
        <v>121156.99078816571</v>
      </c>
      <c r="X170" s="7">
        <f t="shared" si="25"/>
        <v>3711684.3642687947</v>
      </c>
      <c r="Y170" s="7">
        <f t="shared" si="25"/>
        <v>1978871.1139437519</v>
      </c>
      <c r="Z170" s="7">
        <f t="shared" si="25"/>
        <v>0</v>
      </c>
      <c r="AA170" s="7">
        <f t="shared" si="25"/>
        <v>1732813.2503250428</v>
      </c>
      <c r="AB170" s="7">
        <f t="shared" si="25"/>
        <v>0</v>
      </c>
      <c r="AC170" s="14">
        <f t="shared" si="25"/>
        <v>813.43140962524194</v>
      </c>
    </row>
    <row r="171" spans="1:29" x14ac:dyDescent="0.25">
      <c r="A171" s="7" t="s">
        <v>217</v>
      </c>
      <c r="B171" s="7" t="s">
        <v>223</v>
      </c>
      <c r="C171" s="1">
        <v>22606.6</v>
      </c>
      <c r="D171" s="7">
        <v>225612866.44</v>
      </c>
      <c r="E171" s="31">
        <v>-8290480.6695169536</v>
      </c>
      <c r="F171" s="7">
        <f t="shared" si="19"/>
        <v>217322385.77048305</v>
      </c>
      <c r="G171" s="7">
        <v>57053403.288774438</v>
      </c>
      <c r="H171" s="7">
        <v>3245117.99</v>
      </c>
      <c r="I171" s="7">
        <f t="shared" si="20"/>
        <v>157023864.49170861</v>
      </c>
      <c r="J171" s="7">
        <v>0</v>
      </c>
      <c r="K171" s="14">
        <f t="shared" si="21"/>
        <v>9613.2273659233615</v>
      </c>
      <c r="L171" s="1">
        <v>22942.7</v>
      </c>
      <c r="M171" s="7">
        <v>247974178.53</v>
      </c>
      <c r="N171" s="31">
        <v>-7541917.8749115113</v>
      </c>
      <c r="O171" s="7">
        <f t="shared" si="22"/>
        <v>240432261</v>
      </c>
      <c r="P171" s="7">
        <v>67503238.599999994</v>
      </c>
      <c r="Q171" s="7">
        <v>3245117.99</v>
      </c>
      <c r="R171" s="7">
        <f t="shared" si="23"/>
        <v>169683904.41</v>
      </c>
      <c r="S171" s="7">
        <v>0</v>
      </c>
      <c r="T171" s="14">
        <f t="shared" si="24"/>
        <v>10479.684649147659</v>
      </c>
      <c r="U171" s="1">
        <f t="shared" si="26"/>
        <v>336.10000000000218</v>
      </c>
      <c r="V171" s="7">
        <f t="shared" si="26"/>
        <v>22361312.090000004</v>
      </c>
      <c r="W171" s="7">
        <f t="shared" si="26"/>
        <v>748562.79460544232</v>
      </c>
      <c r="X171" s="7">
        <f t="shared" si="25"/>
        <v>23109875.229516953</v>
      </c>
      <c r="Y171" s="7">
        <f t="shared" si="25"/>
        <v>10449835.311225556</v>
      </c>
      <c r="Z171" s="7">
        <f t="shared" si="25"/>
        <v>0</v>
      </c>
      <c r="AA171" s="7">
        <f t="shared" si="25"/>
        <v>12660039.91829139</v>
      </c>
      <c r="AB171" s="7">
        <f t="shared" si="25"/>
        <v>0</v>
      </c>
      <c r="AC171" s="14">
        <f t="shared" si="25"/>
        <v>866.4572832242975</v>
      </c>
    </row>
    <row r="172" spans="1:29" x14ac:dyDescent="0.25">
      <c r="A172" s="7" t="s">
        <v>217</v>
      </c>
      <c r="B172" s="7" t="s">
        <v>206</v>
      </c>
      <c r="C172" s="1">
        <v>1119.4000000000001</v>
      </c>
      <c r="D172" s="7">
        <v>11364072.85</v>
      </c>
      <c r="E172" s="31">
        <v>-417589.77569199417</v>
      </c>
      <c r="F172" s="7">
        <f t="shared" si="19"/>
        <v>10946483.074308006</v>
      </c>
      <c r="G172" s="7">
        <v>9578666.6732151248</v>
      </c>
      <c r="H172" s="7">
        <v>521495.75</v>
      </c>
      <c r="I172" s="7">
        <f t="shared" si="20"/>
        <v>846320.65109288134</v>
      </c>
      <c r="J172" s="7">
        <v>0</v>
      </c>
      <c r="K172" s="14">
        <f t="shared" si="21"/>
        <v>9778.8842900732579</v>
      </c>
      <c r="L172" s="1">
        <v>1113.5999999999999</v>
      </c>
      <c r="M172" s="7">
        <v>12245852.68</v>
      </c>
      <c r="N172" s="31">
        <v>-372446.90462661063</v>
      </c>
      <c r="O172" s="7">
        <f t="shared" si="22"/>
        <v>11873406</v>
      </c>
      <c r="P172" s="7">
        <v>9884463.5</v>
      </c>
      <c r="Q172" s="7">
        <v>521495.75</v>
      </c>
      <c r="R172" s="7">
        <f t="shared" si="23"/>
        <v>1467446.75</v>
      </c>
      <c r="S172" s="7">
        <v>0</v>
      </c>
      <c r="T172" s="14">
        <f t="shared" si="24"/>
        <v>10662.182112068966</v>
      </c>
      <c r="U172" s="1">
        <f t="shared" si="26"/>
        <v>-5.8000000000001819</v>
      </c>
      <c r="V172" s="7">
        <f t="shared" si="26"/>
        <v>881779.83000000007</v>
      </c>
      <c r="W172" s="7">
        <f t="shared" si="26"/>
        <v>45142.871065383544</v>
      </c>
      <c r="X172" s="7">
        <f t="shared" si="25"/>
        <v>926922.92569199391</v>
      </c>
      <c r="Y172" s="7">
        <f t="shared" si="25"/>
        <v>305796.82678487524</v>
      </c>
      <c r="Z172" s="7">
        <f t="shared" si="25"/>
        <v>0</v>
      </c>
      <c r="AA172" s="7">
        <f t="shared" si="25"/>
        <v>621126.09890711866</v>
      </c>
      <c r="AB172" s="7">
        <f t="shared" si="25"/>
        <v>0</v>
      </c>
      <c r="AC172" s="14">
        <f t="shared" si="25"/>
        <v>883.29782199570764</v>
      </c>
    </row>
    <row r="173" spans="1:29" x14ac:dyDescent="0.25">
      <c r="A173" s="7" t="s">
        <v>217</v>
      </c>
      <c r="B173" s="7" t="s">
        <v>224</v>
      </c>
      <c r="C173" s="1">
        <v>2426.5</v>
      </c>
      <c r="D173" s="7">
        <v>24255342.969999999</v>
      </c>
      <c r="E173" s="31">
        <v>-891298.6887596983</v>
      </c>
      <c r="F173" s="7">
        <f t="shared" si="19"/>
        <v>23364044.281240299</v>
      </c>
      <c r="G173" s="7">
        <v>15460768.397603367</v>
      </c>
      <c r="H173" s="7">
        <v>721114.72</v>
      </c>
      <c r="I173" s="7">
        <f t="shared" si="20"/>
        <v>7182161.1636369331</v>
      </c>
      <c r="J173" s="7">
        <v>0</v>
      </c>
      <c r="K173" s="14">
        <f t="shared" si="21"/>
        <v>9628.7015377046355</v>
      </c>
      <c r="L173" s="1">
        <v>2470.5</v>
      </c>
      <c r="M173" s="7">
        <v>26718811.129999999</v>
      </c>
      <c r="N173" s="31">
        <v>-812629.28443718073</v>
      </c>
      <c r="O173" s="7">
        <f t="shared" si="22"/>
        <v>25906182</v>
      </c>
      <c r="P173" s="7">
        <v>16676664.4</v>
      </c>
      <c r="Q173" s="7">
        <v>721114.72</v>
      </c>
      <c r="R173" s="7">
        <f t="shared" si="23"/>
        <v>8508402.879999999</v>
      </c>
      <c r="S173" s="7">
        <v>0</v>
      </c>
      <c r="T173" s="14">
        <f t="shared" si="24"/>
        <v>10486.21007893139</v>
      </c>
      <c r="U173" s="1">
        <f t="shared" si="26"/>
        <v>44</v>
      </c>
      <c r="V173" s="7">
        <f t="shared" si="26"/>
        <v>2463468.16</v>
      </c>
      <c r="W173" s="7">
        <f t="shared" si="26"/>
        <v>78669.40432251757</v>
      </c>
      <c r="X173" s="7">
        <f t="shared" si="25"/>
        <v>2542137.7187597007</v>
      </c>
      <c r="Y173" s="7">
        <f t="shared" si="25"/>
        <v>1215896.0023966338</v>
      </c>
      <c r="Z173" s="7">
        <f t="shared" si="25"/>
        <v>0</v>
      </c>
      <c r="AA173" s="7">
        <f t="shared" si="25"/>
        <v>1326241.7163630659</v>
      </c>
      <c r="AB173" s="7">
        <f t="shared" si="25"/>
        <v>0</v>
      </c>
      <c r="AC173" s="14">
        <f t="shared" si="25"/>
        <v>857.50854122675446</v>
      </c>
    </row>
    <row r="174" spans="1:29" x14ac:dyDescent="0.25">
      <c r="A174" s="7" t="s">
        <v>217</v>
      </c>
      <c r="B174" s="7" t="s">
        <v>225</v>
      </c>
      <c r="C174" s="1">
        <v>1029.9000000000001</v>
      </c>
      <c r="D174" s="7">
        <v>10232293.92</v>
      </c>
      <c r="E174" s="31">
        <v>-376000.8739179594</v>
      </c>
      <c r="F174" s="7">
        <f t="shared" si="19"/>
        <v>9856293.0460820403</v>
      </c>
      <c r="G174" s="7">
        <v>6572358.4933949262</v>
      </c>
      <c r="H174" s="7">
        <v>226485.81</v>
      </c>
      <c r="I174" s="7">
        <f t="shared" si="20"/>
        <v>3057448.742687114</v>
      </c>
      <c r="J174" s="7">
        <v>0</v>
      </c>
      <c r="K174" s="14">
        <f t="shared" si="21"/>
        <v>9570.1456899524601</v>
      </c>
      <c r="L174" s="1">
        <v>1026.8</v>
      </c>
      <c r="M174" s="7">
        <v>11048473.810000001</v>
      </c>
      <c r="N174" s="31">
        <v>-336029.67297681683</v>
      </c>
      <c r="O174" s="7">
        <f t="shared" si="22"/>
        <v>10712444</v>
      </c>
      <c r="P174" s="7">
        <v>7274616.8399999999</v>
      </c>
      <c r="Q174" s="7">
        <v>226485.81</v>
      </c>
      <c r="R174" s="7">
        <f t="shared" si="23"/>
        <v>3211341.35</v>
      </c>
      <c r="S174" s="7">
        <v>0</v>
      </c>
      <c r="T174" s="14">
        <f t="shared" si="24"/>
        <v>10432.843786521231</v>
      </c>
      <c r="U174" s="1">
        <f t="shared" si="26"/>
        <v>-3.1000000000001364</v>
      </c>
      <c r="V174" s="7">
        <f t="shared" si="26"/>
        <v>816179.8900000006</v>
      </c>
      <c r="W174" s="7">
        <f t="shared" si="26"/>
        <v>39971.200941142568</v>
      </c>
      <c r="X174" s="7">
        <f t="shared" si="25"/>
        <v>856150.9539179597</v>
      </c>
      <c r="Y174" s="7">
        <f t="shared" si="25"/>
        <v>702258.34660507366</v>
      </c>
      <c r="Z174" s="7">
        <f t="shared" si="25"/>
        <v>0</v>
      </c>
      <c r="AA174" s="7">
        <f t="shared" si="25"/>
        <v>153892.60731288604</v>
      </c>
      <c r="AB174" s="7">
        <f t="shared" si="25"/>
        <v>0</v>
      </c>
      <c r="AC174" s="14">
        <f t="shared" si="25"/>
        <v>862.69809656877078</v>
      </c>
    </row>
    <row r="175" spans="1:29" x14ac:dyDescent="0.25">
      <c r="A175" s="7" t="s">
        <v>217</v>
      </c>
      <c r="B175" s="7" t="s">
        <v>226</v>
      </c>
      <c r="C175" s="1">
        <v>181.2</v>
      </c>
      <c r="D175" s="7">
        <v>2990961.91</v>
      </c>
      <c r="E175" s="31">
        <v>-109907.34832364248</v>
      </c>
      <c r="F175" s="7">
        <f t="shared" si="19"/>
        <v>2881054.5616763579</v>
      </c>
      <c r="G175" s="7">
        <v>1969465.7498597377</v>
      </c>
      <c r="H175" s="7">
        <v>74944.33</v>
      </c>
      <c r="I175" s="7">
        <f t="shared" si="20"/>
        <v>836644.48181662022</v>
      </c>
      <c r="J175" s="7">
        <v>0</v>
      </c>
      <c r="K175" s="14">
        <f t="shared" si="21"/>
        <v>15899.859611900431</v>
      </c>
      <c r="L175" s="1">
        <v>181.8</v>
      </c>
      <c r="M175" s="7">
        <v>3245766.83</v>
      </c>
      <c r="N175" s="31">
        <v>-98717.160867660088</v>
      </c>
      <c r="O175" s="7">
        <f t="shared" si="22"/>
        <v>3147050</v>
      </c>
      <c r="P175" s="7">
        <v>1901333.06</v>
      </c>
      <c r="Q175" s="7">
        <v>74944.33</v>
      </c>
      <c r="R175" s="7">
        <f t="shared" si="23"/>
        <v>1170772.6099999999</v>
      </c>
      <c r="S175" s="7">
        <v>0</v>
      </c>
      <c r="T175" s="14">
        <f t="shared" si="24"/>
        <v>17310.506050605058</v>
      </c>
      <c r="U175" s="1">
        <f t="shared" si="26"/>
        <v>0.60000000000002274</v>
      </c>
      <c r="V175" s="7">
        <f t="shared" si="26"/>
        <v>254804.91999999993</v>
      </c>
      <c r="W175" s="7">
        <f t="shared" si="26"/>
        <v>11190.187455982392</v>
      </c>
      <c r="X175" s="7">
        <f t="shared" si="25"/>
        <v>265995.43832364213</v>
      </c>
      <c r="Y175" s="7">
        <f t="shared" si="25"/>
        <v>-68132.689859737642</v>
      </c>
      <c r="Z175" s="7">
        <f t="shared" si="25"/>
        <v>0</v>
      </c>
      <c r="AA175" s="7">
        <f t="shared" si="25"/>
        <v>334128.12818337965</v>
      </c>
      <c r="AB175" s="7">
        <f t="shared" si="25"/>
        <v>0</v>
      </c>
      <c r="AC175" s="14">
        <f t="shared" si="25"/>
        <v>1410.6464387046271</v>
      </c>
    </row>
    <row r="176" spans="1:29" x14ac:dyDescent="0.25">
      <c r="A176" s="7" t="s">
        <v>217</v>
      </c>
      <c r="B176" s="7" t="s">
        <v>227</v>
      </c>
      <c r="C176" s="1">
        <v>202.8</v>
      </c>
      <c r="D176" s="7">
        <v>3156962.51</v>
      </c>
      <c r="E176" s="31">
        <v>-116007.28751214709</v>
      </c>
      <c r="F176" s="7">
        <f t="shared" si="19"/>
        <v>3040955.2224878529</v>
      </c>
      <c r="G176" s="7">
        <v>1337381.5171834114</v>
      </c>
      <c r="H176" s="7">
        <v>107608.3</v>
      </c>
      <c r="I176" s="7">
        <f t="shared" si="20"/>
        <v>1595965.4053044415</v>
      </c>
      <c r="J176" s="7">
        <v>0</v>
      </c>
      <c r="K176" s="14">
        <f t="shared" si="21"/>
        <v>14994.84823711959</v>
      </c>
      <c r="L176" s="1">
        <v>206.8</v>
      </c>
      <c r="M176" s="7">
        <v>3458041.66</v>
      </c>
      <c r="N176" s="31">
        <v>-105173.31426339406</v>
      </c>
      <c r="O176" s="7">
        <f t="shared" si="22"/>
        <v>3352868</v>
      </c>
      <c r="P176" s="7">
        <v>1291703.8500000001</v>
      </c>
      <c r="Q176" s="7">
        <v>107608.3</v>
      </c>
      <c r="R176" s="7">
        <f t="shared" si="23"/>
        <v>1953555.8499999999</v>
      </c>
      <c r="S176" s="7">
        <v>0</v>
      </c>
      <c r="T176" s="14">
        <f t="shared" si="24"/>
        <v>16213.094777562861</v>
      </c>
      <c r="U176" s="1">
        <f t="shared" si="26"/>
        <v>4</v>
      </c>
      <c r="V176" s="7">
        <f t="shared" si="26"/>
        <v>301079.15000000037</v>
      </c>
      <c r="W176" s="7">
        <f t="shared" si="26"/>
        <v>10833.973248753027</v>
      </c>
      <c r="X176" s="7">
        <f t="shared" si="25"/>
        <v>311912.77751214709</v>
      </c>
      <c r="Y176" s="7">
        <f t="shared" si="25"/>
        <v>-45677.667183411308</v>
      </c>
      <c r="Z176" s="7">
        <f t="shared" si="25"/>
        <v>0</v>
      </c>
      <c r="AA176" s="7">
        <f t="shared" si="25"/>
        <v>357590.4446955584</v>
      </c>
      <c r="AB176" s="7">
        <f t="shared" si="25"/>
        <v>0</v>
      </c>
      <c r="AC176" s="14">
        <f t="shared" si="25"/>
        <v>1218.2465404432714</v>
      </c>
    </row>
    <row r="177" spans="1:32" x14ac:dyDescent="0.25">
      <c r="A177" s="7" t="s">
        <v>217</v>
      </c>
      <c r="B177" s="7" t="s">
        <v>228</v>
      </c>
      <c r="C177" s="1">
        <v>66.3</v>
      </c>
      <c r="D177" s="7">
        <v>1352119.29</v>
      </c>
      <c r="E177" s="31">
        <v>0</v>
      </c>
      <c r="F177" s="7">
        <f t="shared" si="19"/>
        <v>1352119.29</v>
      </c>
      <c r="G177" s="7">
        <v>1280047.5459087517</v>
      </c>
      <c r="H177" s="7">
        <v>72221.5</v>
      </c>
      <c r="I177" s="7">
        <f t="shared" si="20"/>
        <v>-149.75590875162743</v>
      </c>
      <c r="J177" s="7">
        <v>401.30439439406473</v>
      </c>
      <c r="K177" s="14">
        <f t="shared" si="21"/>
        <v>20393.956108597285</v>
      </c>
      <c r="L177" s="1">
        <v>63.2</v>
      </c>
      <c r="M177" s="7">
        <v>1403086.86</v>
      </c>
      <c r="N177" s="31">
        <v>-42673.660347289973</v>
      </c>
      <c r="O177" s="7">
        <f t="shared" si="22"/>
        <v>1360413</v>
      </c>
      <c r="P177" s="7">
        <v>1234217.44</v>
      </c>
      <c r="Q177" s="7">
        <v>72221.5</v>
      </c>
      <c r="R177" s="7">
        <f t="shared" si="23"/>
        <v>53974.060000000056</v>
      </c>
      <c r="S177" s="7">
        <v>0</v>
      </c>
      <c r="T177" s="14">
        <f t="shared" si="24"/>
        <v>21525.522151898735</v>
      </c>
      <c r="U177" s="1">
        <f t="shared" si="26"/>
        <v>-3.0999999999999943</v>
      </c>
      <c r="V177" s="7">
        <f t="shared" si="26"/>
        <v>50967.570000000065</v>
      </c>
      <c r="W177" s="7">
        <f t="shared" si="26"/>
        <v>-42673.660347289973</v>
      </c>
      <c r="X177" s="7">
        <f t="shared" si="25"/>
        <v>8293.7099999999627</v>
      </c>
      <c r="Y177" s="7">
        <f t="shared" si="25"/>
        <v>-45830.105908751721</v>
      </c>
      <c r="Z177" s="7">
        <f t="shared" si="25"/>
        <v>0</v>
      </c>
      <c r="AA177" s="7">
        <f t="shared" si="25"/>
        <v>54123.815908751683</v>
      </c>
      <c r="AB177" s="7">
        <f t="shared" si="25"/>
        <v>-401.30439439406473</v>
      </c>
      <c r="AC177" s="14">
        <f t="shared" si="25"/>
        <v>1131.5660433014491</v>
      </c>
    </row>
    <row r="178" spans="1:32" x14ac:dyDescent="0.25">
      <c r="A178" s="7" t="s">
        <v>229</v>
      </c>
      <c r="B178" s="7" t="s">
        <v>230</v>
      </c>
      <c r="C178" s="1">
        <v>849.3</v>
      </c>
      <c r="D178" s="7">
        <v>9507575.9399999995</v>
      </c>
      <c r="E178" s="31">
        <v>-349370.0327835544</v>
      </c>
      <c r="F178" s="7">
        <f t="shared" si="19"/>
        <v>9158205.9072164446</v>
      </c>
      <c r="G178" s="7">
        <v>2514746.132681651</v>
      </c>
      <c r="H178" s="7">
        <v>229101.73</v>
      </c>
      <c r="I178" s="7">
        <f t="shared" si="20"/>
        <v>6414358.0445347931</v>
      </c>
      <c r="J178" s="7">
        <v>0</v>
      </c>
      <c r="K178" s="14">
        <f t="shared" si="21"/>
        <v>10783.240206306895</v>
      </c>
      <c r="L178" s="1">
        <v>846.9</v>
      </c>
      <c r="M178" s="7">
        <v>10273760.1</v>
      </c>
      <c r="N178" s="31">
        <v>-312467.43269831478</v>
      </c>
      <c r="O178" s="7">
        <f t="shared" si="22"/>
        <v>9961293</v>
      </c>
      <c r="P178" s="7">
        <v>2574061.34</v>
      </c>
      <c r="Q178" s="7">
        <v>229101.73</v>
      </c>
      <c r="R178" s="7">
        <f t="shared" si="23"/>
        <v>7158129.9299999997</v>
      </c>
      <c r="S178" s="7">
        <v>0</v>
      </c>
      <c r="T178" s="14">
        <f t="shared" si="24"/>
        <v>11762.065178887708</v>
      </c>
      <c r="U178" s="1">
        <f t="shared" si="26"/>
        <v>-2.3999999999999773</v>
      </c>
      <c r="V178" s="7">
        <f t="shared" si="26"/>
        <v>766184.16000000015</v>
      </c>
      <c r="W178" s="7">
        <f t="shared" si="26"/>
        <v>36902.600085239625</v>
      </c>
      <c r="X178" s="7">
        <f t="shared" si="25"/>
        <v>803087.09278355539</v>
      </c>
      <c r="Y178" s="7">
        <f t="shared" si="25"/>
        <v>59315.20731834881</v>
      </c>
      <c r="Z178" s="7">
        <f t="shared" si="25"/>
        <v>0</v>
      </c>
      <c r="AA178" s="7">
        <f t="shared" si="25"/>
        <v>743771.88546520658</v>
      </c>
      <c r="AB178" s="7">
        <f t="shared" si="25"/>
        <v>0</v>
      </c>
      <c r="AC178" s="14">
        <f t="shared" si="25"/>
        <v>978.82497258081276</v>
      </c>
    </row>
    <row r="179" spans="1:32" x14ac:dyDescent="0.25">
      <c r="A179" s="7" t="s">
        <v>229</v>
      </c>
      <c r="B179" s="7" t="s">
        <v>231</v>
      </c>
      <c r="C179" s="1">
        <v>721</v>
      </c>
      <c r="D179" s="7">
        <v>7753079.2300000004</v>
      </c>
      <c r="E179" s="31">
        <v>-284898.4390818965</v>
      </c>
      <c r="F179" s="7">
        <f t="shared" si="19"/>
        <v>7468180.7909181044</v>
      </c>
      <c r="G179" s="7">
        <v>1968600.2560994297</v>
      </c>
      <c r="H179" s="7">
        <v>141124.92000000001</v>
      </c>
      <c r="I179" s="7">
        <f t="shared" si="20"/>
        <v>5358455.6148186745</v>
      </c>
      <c r="J179" s="7">
        <v>0</v>
      </c>
      <c r="K179" s="14">
        <f t="shared" si="21"/>
        <v>10358.087088652017</v>
      </c>
      <c r="L179" s="1">
        <v>723.5</v>
      </c>
      <c r="M179" s="7">
        <v>8419793.0500000007</v>
      </c>
      <c r="N179" s="31">
        <v>-256080.64550627515</v>
      </c>
      <c r="O179" s="7">
        <f t="shared" si="22"/>
        <v>8163712</v>
      </c>
      <c r="P179" s="7">
        <v>2033957.24</v>
      </c>
      <c r="Q179" s="7">
        <v>141124.92000000001</v>
      </c>
      <c r="R179" s="7">
        <f t="shared" si="23"/>
        <v>5988629.8399999999</v>
      </c>
      <c r="S179" s="7">
        <v>0</v>
      </c>
      <c r="T179" s="14">
        <f t="shared" si="24"/>
        <v>11283.63787145819</v>
      </c>
      <c r="U179" s="1">
        <f t="shared" si="26"/>
        <v>2.5</v>
      </c>
      <c r="V179" s="7">
        <f t="shared" si="26"/>
        <v>666713.8200000003</v>
      </c>
      <c r="W179" s="7">
        <f t="shared" si="26"/>
        <v>28817.793575621356</v>
      </c>
      <c r="X179" s="7">
        <f t="shared" si="25"/>
        <v>695531.20908189565</v>
      </c>
      <c r="Y179" s="7">
        <f t="shared" si="25"/>
        <v>65356.983900570311</v>
      </c>
      <c r="Z179" s="7">
        <f t="shared" si="25"/>
        <v>0</v>
      </c>
      <c r="AA179" s="7">
        <f t="shared" si="25"/>
        <v>630174.22518132534</v>
      </c>
      <c r="AB179" s="7">
        <f t="shared" si="25"/>
        <v>0</v>
      </c>
      <c r="AC179" s="14">
        <f t="shared" si="25"/>
        <v>925.55078280617272</v>
      </c>
    </row>
    <row r="180" spans="1:32" x14ac:dyDescent="0.25">
      <c r="A180" s="7" t="s">
        <v>229</v>
      </c>
      <c r="B180" s="7" t="s">
        <v>232</v>
      </c>
      <c r="C180" s="1">
        <v>184.8</v>
      </c>
      <c r="D180" s="7">
        <v>3096878.8</v>
      </c>
      <c r="E180" s="31">
        <v>-113799.42213563793</v>
      </c>
      <c r="F180" s="7">
        <f t="shared" si="19"/>
        <v>2983079.3778643617</v>
      </c>
      <c r="G180" s="7">
        <v>425288.43206964532</v>
      </c>
      <c r="H180" s="7">
        <v>45279.33</v>
      </c>
      <c r="I180" s="7">
        <f t="shared" si="20"/>
        <v>2512511.6157947164</v>
      </c>
      <c r="J180" s="7">
        <v>0</v>
      </c>
      <c r="K180" s="14">
        <f t="shared" si="21"/>
        <v>16142.204425672951</v>
      </c>
      <c r="L180" s="1">
        <v>182.3</v>
      </c>
      <c r="M180" s="7">
        <v>3328492.62</v>
      </c>
      <c r="N180" s="31">
        <v>-101233.19345627776</v>
      </c>
      <c r="O180" s="7">
        <f t="shared" si="22"/>
        <v>3227259</v>
      </c>
      <c r="P180" s="7">
        <v>425978.25</v>
      </c>
      <c r="Q180" s="7">
        <v>45279.33</v>
      </c>
      <c r="R180" s="7">
        <f t="shared" si="23"/>
        <v>2756001.42</v>
      </c>
      <c r="S180" s="7">
        <v>0</v>
      </c>
      <c r="T180" s="14">
        <f t="shared" si="24"/>
        <v>17703.011519473395</v>
      </c>
      <c r="U180" s="1">
        <f t="shared" si="26"/>
        <v>-2.5</v>
      </c>
      <c r="V180" s="7">
        <f t="shared" si="26"/>
        <v>231613.8200000003</v>
      </c>
      <c r="W180" s="7">
        <f t="shared" si="26"/>
        <v>12566.228679360167</v>
      </c>
      <c r="X180" s="7">
        <f t="shared" si="25"/>
        <v>244179.62213563826</v>
      </c>
      <c r="Y180" s="7">
        <f t="shared" si="25"/>
        <v>689.81793035467854</v>
      </c>
      <c r="Z180" s="7">
        <f t="shared" si="25"/>
        <v>0</v>
      </c>
      <c r="AA180" s="7">
        <f t="shared" si="25"/>
        <v>243489.80420528352</v>
      </c>
      <c r="AB180" s="7">
        <f t="shared" si="25"/>
        <v>0</v>
      </c>
      <c r="AC180" s="14">
        <f t="shared" si="25"/>
        <v>1560.8070938004439</v>
      </c>
    </row>
    <row r="181" spans="1:32" x14ac:dyDescent="0.25">
      <c r="A181" s="7" t="s">
        <v>229</v>
      </c>
      <c r="B181" s="7" t="s">
        <v>233</v>
      </c>
      <c r="C181" s="1">
        <v>57.9</v>
      </c>
      <c r="D181" s="7">
        <v>1236153</v>
      </c>
      <c r="E181" s="31">
        <v>-45424.28236818155</v>
      </c>
      <c r="F181" s="7">
        <f t="shared" si="19"/>
        <v>1190728.7176318185</v>
      </c>
      <c r="G181" s="7">
        <v>383436.28647771687</v>
      </c>
      <c r="H181" s="7">
        <v>40231.730000000003</v>
      </c>
      <c r="I181" s="7">
        <f t="shared" si="20"/>
        <v>767060.70115410164</v>
      </c>
      <c r="J181" s="7">
        <v>0</v>
      </c>
      <c r="K181" s="14">
        <f t="shared" si="21"/>
        <v>20565.262826110855</v>
      </c>
      <c r="L181" s="1">
        <v>58.7</v>
      </c>
      <c r="M181" s="7">
        <v>1355918.61</v>
      </c>
      <c r="N181" s="31">
        <v>-41239.079255370933</v>
      </c>
      <c r="O181" s="7">
        <f t="shared" si="22"/>
        <v>1314680</v>
      </c>
      <c r="P181" s="7">
        <v>380636.03</v>
      </c>
      <c r="Q181" s="7">
        <v>40231.730000000003</v>
      </c>
      <c r="R181" s="7">
        <f t="shared" si="23"/>
        <v>893812.24</v>
      </c>
      <c r="S181" s="7">
        <v>0</v>
      </c>
      <c r="T181" s="14">
        <f t="shared" si="24"/>
        <v>22396.592844974446</v>
      </c>
      <c r="U181" s="1">
        <f t="shared" si="26"/>
        <v>0.80000000000000426</v>
      </c>
      <c r="V181" s="7">
        <f t="shared" si="26"/>
        <v>119765.6100000001</v>
      </c>
      <c r="W181" s="7">
        <f t="shared" si="26"/>
        <v>4185.2031128106173</v>
      </c>
      <c r="X181" s="7">
        <f t="shared" si="25"/>
        <v>123951.28236818151</v>
      </c>
      <c r="Y181" s="7">
        <f t="shared" si="25"/>
        <v>-2800.2564777168445</v>
      </c>
      <c r="Z181" s="7">
        <f t="shared" si="25"/>
        <v>0</v>
      </c>
      <c r="AA181" s="7">
        <f t="shared" si="25"/>
        <v>126751.53884589835</v>
      </c>
      <c r="AB181" s="7">
        <f t="shared" si="25"/>
        <v>0</v>
      </c>
      <c r="AC181" s="14">
        <f t="shared" si="25"/>
        <v>1831.3300188635912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881052.50000000023</v>
      </c>
      <c r="D183" s="12">
        <f>SUM(D4:D182)</f>
        <v>8743506662.5</v>
      </c>
      <c r="E183" s="12">
        <f>SUM(E4:E182)</f>
        <v>-321243484.00000012</v>
      </c>
      <c r="F183" s="12">
        <f>ROUND(SUM(F4:F182),0)</f>
        <v>8422263179</v>
      </c>
      <c r="G183" s="12">
        <f>ROUND(SUM(G4:G182),0)</f>
        <v>3132082334</v>
      </c>
      <c r="H183" s="12">
        <f>ROUND(SUM(H4:H182),0)</f>
        <v>224578865</v>
      </c>
      <c r="I183" s="12">
        <f>ROUND(SUM(I4:I182),0)+1</f>
        <v>5065601980</v>
      </c>
      <c r="J183" s="12">
        <f>SUM(J4:J182)</f>
        <v>401.30439439406473</v>
      </c>
      <c r="K183" s="16">
        <f>F183/C183</f>
        <v>9559.3204479869219</v>
      </c>
      <c r="L183" s="4">
        <f t="shared" ref="L183:S183" si="27">SUM(L4:L182)</f>
        <v>875757.86000000022</v>
      </c>
      <c r="M183" s="12">
        <f t="shared" si="27"/>
        <v>9412312270.7200031</v>
      </c>
      <c r="N183" s="12">
        <f t="shared" si="27"/>
        <v>-286267249.99999982</v>
      </c>
      <c r="O183" s="12">
        <f t="shared" si="27"/>
        <v>9126045021</v>
      </c>
      <c r="P183" s="12">
        <f t="shared" si="27"/>
        <v>3362371563.9899993</v>
      </c>
      <c r="Q183" s="12">
        <f t="shared" si="27"/>
        <v>224578865.41000012</v>
      </c>
      <c r="R183" s="12">
        <f t="shared" si="27"/>
        <v>5539094591.6000042</v>
      </c>
      <c r="S183" s="12">
        <f t="shared" si="27"/>
        <v>0</v>
      </c>
      <c r="T183" s="16">
        <f>O183/L183</f>
        <v>10420.740067351491</v>
      </c>
      <c r="U183" s="4">
        <f t="shared" ref="U183:AB183" si="28">SUM(U4:U182)</f>
        <v>-5294.6399999999894</v>
      </c>
      <c r="V183" s="12">
        <f t="shared" si="28"/>
        <v>668805608.22000074</v>
      </c>
      <c r="W183" s="12">
        <f t="shared" si="28"/>
        <v>34976234.000000298</v>
      </c>
      <c r="X183" s="12">
        <f t="shared" si="28"/>
        <v>703781842.49999976</v>
      </c>
      <c r="Y183" s="12">
        <f t="shared" si="28"/>
        <v>230289229.77020228</v>
      </c>
      <c r="Z183" s="12">
        <f t="shared" si="28"/>
        <v>0</v>
      </c>
      <c r="AA183" s="12">
        <f t="shared" si="28"/>
        <v>473492612.72979772</v>
      </c>
      <c r="AB183" s="12">
        <f t="shared" si="28"/>
        <v>-401.30439439406473</v>
      </c>
      <c r="AC183" s="16">
        <f>T183-K183</f>
        <v>861.41961936456937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2" t="s">
        <v>239</v>
      </c>
      <c r="E185" s="33"/>
      <c r="F185" s="21">
        <f>SUM(F4:F181)</f>
        <v>8422263178.500001</v>
      </c>
      <c r="M185" s="7" t="s">
        <v>252</v>
      </c>
      <c r="AD185" s="13"/>
      <c r="AE185" s="13"/>
      <c r="AF185" s="13"/>
    </row>
    <row r="186" spans="1:32" x14ac:dyDescent="0.25">
      <c r="O186" s="15"/>
    </row>
    <row r="187" spans="1:32" ht="17.25" customHeight="1" x14ac:dyDescent="0.25">
      <c r="L187" s="1" t="s">
        <v>255</v>
      </c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 xr:uid="{00000000-0009-0000-0000-000000000000}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SFA FY23 to Gov Req for FY24</vt:lpstr>
      <vt:lpstr>'SFA FY23 to Gov Req for FY24'!Print_Area</vt:lpstr>
      <vt:lpstr>'SFA FY23 to Gov Req for FY24'!Print_Titles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2018-04-17T15:23:09Z</cp:lastPrinted>
  <dcterms:created xsi:type="dcterms:W3CDTF">2012-04-09T19:03:04Z</dcterms:created>
  <dcterms:modified xsi:type="dcterms:W3CDTF">2022-11-21T16:45:11Z</dcterms:modified>
</cp:coreProperties>
</file>