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9-20\"/>
    </mc:Choice>
  </mc:AlternateContent>
  <bookViews>
    <workbookView xWindow="0" yWindow="0" windowWidth="24000" windowHeight="9735"/>
  </bookViews>
  <sheets>
    <sheet name="2019-20 Orig to Rev Gov Req" sheetId="2" r:id="rId1"/>
  </sheets>
  <definedNames>
    <definedName name="_xlnm._FilterDatabase" localSheetId="0" hidden="1">'2019-20 Orig to Rev Gov Req'!$A$2:$AC$183</definedName>
    <definedName name="_xlnm.Print_Area" localSheetId="0">'2019-20 Orig to Rev Gov Req'!$A$1:$AC$188</definedName>
    <definedName name="_xlnm.Print_Titles" localSheetId="0">'2019-20 Orig to Rev Gov Req'!$A:$B,'2019-20 Orig to Rev Gov Req'!$1:$3</definedName>
  </definedNames>
  <calcPr calcId="152511"/>
</workbook>
</file>

<file path=xl/calcChain.xml><?xml version="1.0" encoding="utf-8"?>
<calcChain xmlns="http://schemas.openxmlformats.org/spreadsheetml/2006/main">
  <c r="K181" i="2" l="1"/>
  <c r="I181" i="2"/>
  <c r="F181" i="2"/>
  <c r="I180" i="2"/>
  <c r="F180" i="2"/>
  <c r="K180" i="2" s="1"/>
  <c r="F179" i="2"/>
  <c r="K179" i="2" s="1"/>
  <c r="K178" i="2"/>
  <c r="I178" i="2"/>
  <c r="F178" i="2"/>
  <c r="K177" i="2"/>
  <c r="I177" i="2"/>
  <c r="F177" i="2"/>
  <c r="I176" i="2"/>
  <c r="F176" i="2"/>
  <c r="K176" i="2" s="1"/>
  <c r="F175" i="2"/>
  <c r="K175" i="2" s="1"/>
  <c r="K174" i="2"/>
  <c r="I174" i="2"/>
  <c r="F174" i="2"/>
  <c r="K173" i="2"/>
  <c r="I173" i="2"/>
  <c r="F173" i="2"/>
  <c r="I172" i="2"/>
  <c r="F172" i="2"/>
  <c r="K172" i="2" s="1"/>
  <c r="F171" i="2"/>
  <c r="K171" i="2" s="1"/>
  <c r="K170" i="2"/>
  <c r="I170" i="2"/>
  <c r="F170" i="2"/>
  <c r="K169" i="2"/>
  <c r="I169" i="2"/>
  <c r="F169" i="2"/>
  <c r="I168" i="2"/>
  <c r="F168" i="2"/>
  <c r="K168" i="2" s="1"/>
  <c r="F167" i="2"/>
  <c r="K167" i="2" s="1"/>
  <c r="K166" i="2"/>
  <c r="I166" i="2"/>
  <c r="F166" i="2"/>
  <c r="K165" i="2"/>
  <c r="I165" i="2"/>
  <c r="F165" i="2"/>
  <c r="I164" i="2"/>
  <c r="F164" i="2"/>
  <c r="K164" i="2" s="1"/>
  <c r="F163" i="2"/>
  <c r="K163" i="2" s="1"/>
  <c r="K162" i="2"/>
  <c r="F162" i="2"/>
  <c r="I162" i="2" s="1"/>
  <c r="K161" i="2"/>
  <c r="I161" i="2"/>
  <c r="F161" i="2"/>
  <c r="I160" i="2"/>
  <c r="F160" i="2"/>
  <c r="K160" i="2" s="1"/>
  <c r="F159" i="2"/>
  <c r="K159" i="2" s="1"/>
  <c r="K158" i="2"/>
  <c r="F158" i="2"/>
  <c r="I158" i="2" s="1"/>
  <c r="K157" i="2"/>
  <c r="I157" i="2"/>
  <c r="F157" i="2"/>
  <c r="I156" i="2"/>
  <c r="F156" i="2"/>
  <c r="K156" i="2" s="1"/>
  <c r="F155" i="2"/>
  <c r="K155" i="2" s="1"/>
  <c r="K154" i="2"/>
  <c r="F154" i="2"/>
  <c r="I154" i="2" s="1"/>
  <c r="K153" i="2"/>
  <c r="I153" i="2"/>
  <c r="F153" i="2"/>
  <c r="I152" i="2"/>
  <c r="F152" i="2"/>
  <c r="K152" i="2" s="1"/>
  <c r="F151" i="2"/>
  <c r="K151" i="2" s="1"/>
  <c r="K150" i="2"/>
  <c r="F150" i="2"/>
  <c r="I150" i="2" s="1"/>
  <c r="K149" i="2"/>
  <c r="I149" i="2"/>
  <c r="F149" i="2"/>
  <c r="I148" i="2"/>
  <c r="F148" i="2"/>
  <c r="K148" i="2" s="1"/>
  <c r="F147" i="2"/>
  <c r="K147" i="2" s="1"/>
  <c r="K146" i="2"/>
  <c r="F146" i="2"/>
  <c r="I146" i="2" s="1"/>
  <c r="K145" i="2"/>
  <c r="I145" i="2"/>
  <c r="F145" i="2"/>
  <c r="I144" i="2"/>
  <c r="F144" i="2"/>
  <c r="K144" i="2" s="1"/>
  <c r="F143" i="2"/>
  <c r="K143" i="2" s="1"/>
  <c r="K142" i="2"/>
  <c r="F142" i="2"/>
  <c r="I142" i="2" s="1"/>
  <c r="K141" i="2"/>
  <c r="I141" i="2"/>
  <c r="F141" i="2"/>
  <c r="I140" i="2"/>
  <c r="F140" i="2"/>
  <c r="K140" i="2" s="1"/>
  <c r="F139" i="2"/>
  <c r="K139" i="2" s="1"/>
  <c r="K138" i="2"/>
  <c r="F138" i="2"/>
  <c r="I138" i="2" s="1"/>
  <c r="K137" i="2"/>
  <c r="I137" i="2"/>
  <c r="F137" i="2"/>
  <c r="I136" i="2"/>
  <c r="F136" i="2"/>
  <c r="K136" i="2" s="1"/>
  <c r="F135" i="2"/>
  <c r="K135" i="2" s="1"/>
  <c r="K134" i="2"/>
  <c r="F134" i="2"/>
  <c r="I134" i="2" s="1"/>
  <c r="K133" i="2"/>
  <c r="I133" i="2"/>
  <c r="F133" i="2"/>
  <c r="I132" i="2"/>
  <c r="F132" i="2"/>
  <c r="K132" i="2" s="1"/>
  <c r="F131" i="2"/>
  <c r="K131" i="2" s="1"/>
  <c r="K130" i="2"/>
  <c r="F130" i="2"/>
  <c r="I130" i="2" s="1"/>
  <c r="K129" i="2"/>
  <c r="I129" i="2"/>
  <c r="F129" i="2"/>
  <c r="I128" i="2"/>
  <c r="F128" i="2"/>
  <c r="K128" i="2" s="1"/>
  <c r="F127" i="2"/>
  <c r="K127" i="2" s="1"/>
  <c r="K126" i="2"/>
  <c r="F126" i="2"/>
  <c r="I126" i="2" s="1"/>
  <c r="K125" i="2"/>
  <c r="I125" i="2"/>
  <c r="F125" i="2"/>
  <c r="I124" i="2"/>
  <c r="F124" i="2"/>
  <c r="K124" i="2" s="1"/>
  <c r="F123" i="2"/>
  <c r="K123" i="2" s="1"/>
  <c r="K122" i="2"/>
  <c r="F122" i="2"/>
  <c r="I122" i="2" s="1"/>
  <c r="K121" i="2"/>
  <c r="I121" i="2"/>
  <c r="F121" i="2"/>
  <c r="I120" i="2"/>
  <c r="F120" i="2"/>
  <c r="K120" i="2" s="1"/>
  <c r="F119" i="2"/>
  <c r="K119" i="2" s="1"/>
  <c r="K118" i="2"/>
  <c r="F118" i="2"/>
  <c r="I118" i="2" s="1"/>
  <c r="K117" i="2"/>
  <c r="I117" i="2"/>
  <c r="F117" i="2"/>
  <c r="I116" i="2"/>
  <c r="F116" i="2"/>
  <c r="K116" i="2" s="1"/>
  <c r="F115" i="2"/>
  <c r="K115" i="2" s="1"/>
  <c r="K114" i="2"/>
  <c r="F114" i="2"/>
  <c r="I114" i="2" s="1"/>
  <c r="K113" i="2"/>
  <c r="I113" i="2"/>
  <c r="F113" i="2"/>
  <c r="I112" i="2"/>
  <c r="F112" i="2"/>
  <c r="K112" i="2" s="1"/>
  <c r="F111" i="2"/>
  <c r="K111" i="2" s="1"/>
  <c r="K110" i="2"/>
  <c r="F110" i="2"/>
  <c r="I110" i="2" s="1"/>
  <c r="K109" i="2"/>
  <c r="I109" i="2"/>
  <c r="F109" i="2"/>
  <c r="I108" i="2"/>
  <c r="F108" i="2"/>
  <c r="K108" i="2" s="1"/>
  <c r="F107" i="2"/>
  <c r="K107" i="2" s="1"/>
  <c r="K106" i="2"/>
  <c r="F106" i="2"/>
  <c r="I106" i="2" s="1"/>
  <c r="K105" i="2"/>
  <c r="I105" i="2"/>
  <c r="F105" i="2"/>
  <c r="I104" i="2"/>
  <c r="F104" i="2"/>
  <c r="K104" i="2" s="1"/>
  <c r="F103" i="2"/>
  <c r="K103" i="2" s="1"/>
  <c r="K102" i="2"/>
  <c r="F102" i="2"/>
  <c r="I102" i="2" s="1"/>
  <c r="K101" i="2"/>
  <c r="I101" i="2"/>
  <c r="F101" i="2"/>
  <c r="I100" i="2"/>
  <c r="F100" i="2"/>
  <c r="K100" i="2" s="1"/>
  <c r="F99" i="2"/>
  <c r="K99" i="2" s="1"/>
  <c r="F98" i="2"/>
  <c r="K98" i="2" s="1"/>
  <c r="K97" i="2"/>
  <c r="I97" i="2"/>
  <c r="F97" i="2"/>
  <c r="I96" i="2"/>
  <c r="F96" i="2"/>
  <c r="K96" i="2" s="1"/>
  <c r="F95" i="2"/>
  <c r="K95" i="2" s="1"/>
  <c r="F94" i="2"/>
  <c r="K94" i="2" s="1"/>
  <c r="K93" i="2"/>
  <c r="F93" i="2"/>
  <c r="I93" i="2" s="1"/>
  <c r="I92" i="2"/>
  <c r="F92" i="2"/>
  <c r="K92" i="2" s="1"/>
  <c r="F91" i="2"/>
  <c r="K91" i="2" s="1"/>
  <c r="F90" i="2"/>
  <c r="K90" i="2" s="1"/>
  <c r="K89" i="2"/>
  <c r="F89" i="2"/>
  <c r="I89" i="2" s="1"/>
  <c r="I88" i="2"/>
  <c r="F88" i="2"/>
  <c r="K88" i="2" s="1"/>
  <c r="F87" i="2"/>
  <c r="K87" i="2" s="1"/>
  <c r="F86" i="2"/>
  <c r="K86" i="2" s="1"/>
  <c r="K85" i="2"/>
  <c r="F85" i="2"/>
  <c r="I85" i="2" s="1"/>
  <c r="I84" i="2"/>
  <c r="F84" i="2"/>
  <c r="K84" i="2" s="1"/>
  <c r="F83" i="2"/>
  <c r="K83" i="2" s="1"/>
  <c r="F82" i="2"/>
  <c r="K82" i="2" s="1"/>
  <c r="K81" i="2"/>
  <c r="F81" i="2"/>
  <c r="I81" i="2" s="1"/>
  <c r="I80" i="2"/>
  <c r="F80" i="2"/>
  <c r="K80" i="2" s="1"/>
  <c r="F79" i="2"/>
  <c r="K79" i="2" s="1"/>
  <c r="F78" i="2"/>
  <c r="K78" i="2" s="1"/>
  <c r="K77" i="2"/>
  <c r="I77" i="2"/>
  <c r="F77" i="2"/>
  <c r="I76" i="2"/>
  <c r="F76" i="2"/>
  <c r="K76" i="2" s="1"/>
  <c r="F75" i="2"/>
  <c r="K75" i="2" s="1"/>
  <c r="F74" i="2"/>
  <c r="K74" i="2" s="1"/>
  <c r="K73" i="2"/>
  <c r="I73" i="2"/>
  <c r="F73" i="2"/>
  <c r="I72" i="2"/>
  <c r="F72" i="2"/>
  <c r="K72" i="2" s="1"/>
  <c r="F71" i="2"/>
  <c r="K71" i="2" s="1"/>
  <c r="F70" i="2"/>
  <c r="K70" i="2" s="1"/>
  <c r="K69" i="2"/>
  <c r="I69" i="2"/>
  <c r="F69" i="2"/>
  <c r="I68" i="2"/>
  <c r="F68" i="2"/>
  <c r="K68" i="2" s="1"/>
  <c r="F67" i="2"/>
  <c r="K67" i="2" s="1"/>
  <c r="F66" i="2"/>
  <c r="K66" i="2" s="1"/>
  <c r="K65" i="2"/>
  <c r="I65" i="2"/>
  <c r="F65" i="2"/>
  <c r="I64" i="2"/>
  <c r="F64" i="2"/>
  <c r="K64" i="2" s="1"/>
  <c r="F63" i="2"/>
  <c r="K63" i="2" s="1"/>
  <c r="F62" i="2"/>
  <c r="K62" i="2" s="1"/>
  <c r="K61" i="2"/>
  <c r="I61" i="2"/>
  <c r="F61" i="2"/>
  <c r="I60" i="2"/>
  <c r="F60" i="2"/>
  <c r="K60" i="2" s="1"/>
  <c r="F59" i="2"/>
  <c r="K59" i="2" s="1"/>
  <c r="F58" i="2"/>
  <c r="K58" i="2" s="1"/>
  <c r="K57" i="2"/>
  <c r="I57" i="2"/>
  <c r="F57" i="2"/>
  <c r="I56" i="2"/>
  <c r="F56" i="2"/>
  <c r="K56" i="2" s="1"/>
  <c r="F55" i="2"/>
  <c r="K55" i="2" s="1"/>
  <c r="F54" i="2"/>
  <c r="K54" i="2" s="1"/>
  <c r="K53" i="2"/>
  <c r="I53" i="2"/>
  <c r="F53" i="2"/>
  <c r="I52" i="2"/>
  <c r="F52" i="2"/>
  <c r="K52" i="2" s="1"/>
  <c r="F51" i="2"/>
  <c r="K51" i="2" s="1"/>
  <c r="F50" i="2"/>
  <c r="K50" i="2" s="1"/>
  <c r="K49" i="2"/>
  <c r="I49" i="2"/>
  <c r="F49" i="2"/>
  <c r="I48" i="2"/>
  <c r="F48" i="2"/>
  <c r="K48" i="2" s="1"/>
  <c r="F47" i="2"/>
  <c r="K47" i="2" s="1"/>
  <c r="F46" i="2"/>
  <c r="K46" i="2" s="1"/>
  <c r="K45" i="2"/>
  <c r="I45" i="2"/>
  <c r="F45" i="2"/>
  <c r="I44" i="2"/>
  <c r="F44" i="2"/>
  <c r="K44" i="2" s="1"/>
  <c r="F43" i="2"/>
  <c r="K43" i="2" s="1"/>
  <c r="F42" i="2"/>
  <c r="K42" i="2" s="1"/>
  <c r="K41" i="2"/>
  <c r="I41" i="2"/>
  <c r="F41" i="2"/>
  <c r="I40" i="2"/>
  <c r="F40" i="2"/>
  <c r="K40" i="2" s="1"/>
  <c r="F39" i="2"/>
  <c r="K39" i="2" s="1"/>
  <c r="F38" i="2"/>
  <c r="K38" i="2" s="1"/>
  <c r="K37" i="2"/>
  <c r="F37" i="2"/>
  <c r="I37" i="2" s="1"/>
  <c r="I36" i="2"/>
  <c r="F36" i="2"/>
  <c r="K36" i="2" s="1"/>
  <c r="F35" i="2"/>
  <c r="K35" i="2" s="1"/>
  <c r="F34" i="2"/>
  <c r="K34" i="2" s="1"/>
  <c r="K33" i="2"/>
  <c r="F33" i="2"/>
  <c r="I33" i="2" s="1"/>
  <c r="I32" i="2"/>
  <c r="F32" i="2"/>
  <c r="K32" i="2" s="1"/>
  <c r="F31" i="2"/>
  <c r="K31" i="2" s="1"/>
  <c r="F30" i="2"/>
  <c r="K30" i="2" s="1"/>
  <c r="K29" i="2"/>
  <c r="F29" i="2"/>
  <c r="I29" i="2" s="1"/>
  <c r="K28" i="2"/>
  <c r="I28" i="2"/>
  <c r="F28" i="2"/>
  <c r="F27" i="2"/>
  <c r="F26" i="2"/>
  <c r="K26" i="2" s="1"/>
  <c r="K25" i="2"/>
  <c r="F25" i="2"/>
  <c r="I25" i="2" s="1"/>
  <c r="K24" i="2"/>
  <c r="I24" i="2"/>
  <c r="F24" i="2"/>
  <c r="F23" i="2"/>
  <c r="F22" i="2"/>
  <c r="K22" i="2" s="1"/>
  <c r="K21" i="2"/>
  <c r="F21" i="2"/>
  <c r="I21" i="2" s="1"/>
  <c r="K20" i="2"/>
  <c r="I20" i="2"/>
  <c r="F20" i="2"/>
  <c r="F19" i="2"/>
  <c r="F18" i="2"/>
  <c r="K18" i="2" s="1"/>
  <c r="K17" i="2"/>
  <c r="F17" i="2"/>
  <c r="I17" i="2" s="1"/>
  <c r="K16" i="2"/>
  <c r="I16" i="2"/>
  <c r="F16" i="2"/>
  <c r="F15" i="2"/>
  <c r="F14" i="2"/>
  <c r="K14" i="2" s="1"/>
  <c r="K13" i="2"/>
  <c r="F13" i="2"/>
  <c r="I13" i="2" s="1"/>
  <c r="K12" i="2"/>
  <c r="I12" i="2"/>
  <c r="F12" i="2"/>
  <c r="F11" i="2"/>
  <c r="F10" i="2"/>
  <c r="K10" i="2" s="1"/>
  <c r="K9" i="2"/>
  <c r="F9" i="2"/>
  <c r="I9" i="2" s="1"/>
  <c r="K8" i="2"/>
  <c r="I8" i="2"/>
  <c r="F8" i="2"/>
  <c r="F7" i="2"/>
  <c r="F6" i="2"/>
  <c r="K6" i="2" s="1"/>
  <c r="K5" i="2"/>
  <c r="F5" i="2"/>
  <c r="I5" i="2" s="1"/>
  <c r="I4" i="2"/>
  <c r="F4" i="2"/>
  <c r="K4" i="2" s="1"/>
  <c r="K11" i="2" l="1"/>
  <c r="I11" i="2"/>
  <c r="K7" i="2"/>
  <c r="I7" i="2"/>
  <c r="K23" i="2"/>
  <c r="I23" i="2"/>
  <c r="K27" i="2"/>
  <c r="I27" i="2"/>
  <c r="K19" i="2"/>
  <c r="I19" i="2"/>
  <c r="K15" i="2"/>
  <c r="I15" i="2"/>
  <c r="I31" i="2"/>
  <c r="I35" i="2"/>
  <c r="I39" i="2"/>
  <c r="I43" i="2"/>
  <c r="I47" i="2"/>
  <c r="I51" i="2"/>
  <c r="I55" i="2"/>
  <c r="I59" i="2"/>
  <c r="I63" i="2"/>
  <c r="I67" i="2"/>
  <c r="I71" i="2"/>
  <c r="I75" i="2"/>
  <c r="I79" i="2"/>
  <c r="I83" i="2"/>
  <c r="I87" i="2"/>
  <c r="I91" i="2"/>
  <c r="I95" i="2"/>
  <c r="I99" i="2"/>
  <c r="I103" i="2"/>
  <c r="I107" i="2"/>
  <c r="I111" i="2"/>
  <c r="I115" i="2"/>
  <c r="I119" i="2"/>
  <c r="I123" i="2"/>
  <c r="I127" i="2"/>
  <c r="I131" i="2"/>
  <c r="I135" i="2"/>
  <c r="I139" i="2"/>
  <c r="I143" i="2"/>
  <c r="I147" i="2"/>
  <c r="I151" i="2"/>
  <c r="I155" i="2"/>
  <c r="I159" i="2"/>
  <c r="I163" i="2"/>
  <c r="I167" i="2"/>
  <c r="I171" i="2"/>
  <c r="I175" i="2"/>
  <c r="I179" i="2"/>
  <c r="I6" i="2"/>
  <c r="I10" i="2"/>
  <c r="I14" i="2"/>
  <c r="I18" i="2"/>
  <c r="I22" i="2"/>
  <c r="I26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O4" i="2" l="1"/>
  <c r="T4" i="2" s="1"/>
  <c r="AC4" i="2" s="1"/>
  <c r="U4" i="2"/>
  <c r="V4" i="2"/>
  <c r="W4" i="2"/>
  <c r="Y4" i="2"/>
  <c r="Z4" i="2"/>
  <c r="AB4" i="2"/>
  <c r="R4" i="2" l="1"/>
  <c r="AA4" i="2" s="1"/>
  <c r="X4" i="2"/>
  <c r="Q183" i="2" l="1"/>
  <c r="O5" i="2"/>
  <c r="O6" i="2"/>
  <c r="R6" i="2" s="1"/>
  <c r="O7" i="2"/>
  <c r="O8" i="2"/>
  <c r="T8" i="2" s="1"/>
  <c r="O9" i="2"/>
  <c r="O10" i="2"/>
  <c r="R10" i="2" s="1"/>
  <c r="O11" i="2"/>
  <c r="O12" i="2"/>
  <c r="T12" i="2" s="1"/>
  <c r="O13" i="2"/>
  <c r="O14" i="2"/>
  <c r="R14" i="2" s="1"/>
  <c r="O15" i="2"/>
  <c r="O16" i="2"/>
  <c r="T16" i="2" s="1"/>
  <c r="O17" i="2"/>
  <c r="O18" i="2"/>
  <c r="R18" i="2" s="1"/>
  <c r="O19" i="2"/>
  <c r="O20" i="2"/>
  <c r="T20" i="2" s="1"/>
  <c r="O21" i="2"/>
  <c r="O22" i="2"/>
  <c r="R22" i="2" s="1"/>
  <c r="O23" i="2"/>
  <c r="O24" i="2"/>
  <c r="T24" i="2" s="1"/>
  <c r="O25" i="2"/>
  <c r="O26" i="2"/>
  <c r="R26" i="2" s="1"/>
  <c r="O27" i="2"/>
  <c r="O28" i="2"/>
  <c r="T28" i="2" s="1"/>
  <c r="O29" i="2"/>
  <c r="O30" i="2"/>
  <c r="R30" i="2" s="1"/>
  <c r="O31" i="2"/>
  <c r="O32" i="2"/>
  <c r="T32" i="2" s="1"/>
  <c r="O33" i="2"/>
  <c r="O34" i="2"/>
  <c r="R34" i="2" s="1"/>
  <c r="O35" i="2"/>
  <c r="O36" i="2"/>
  <c r="T36" i="2" s="1"/>
  <c r="O37" i="2"/>
  <c r="O38" i="2"/>
  <c r="R38" i="2" s="1"/>
  <c r="O39" i="2"/>
  <c r="O40" i="2"/>
  <c r="T40" i="2" s="1"/>
  <c r="O41" i="2"/>
  <c r="O42" i="2"/>
  <c r="R42" i="2" s="1"/>
  <c r="O43" i="2"/>
  <c r="O44" i="2"/>
  <c r="T44" i="2" s="1"/>
  <c r="O45" i="2"/>
  <c r="O46" i="2"/>
  <c r="R46" i="2" s="1"/>
  <c r="O47" i="2"/>
  <c r="O48" i="2"/>
  <c r="T48" i="2" s="1"/>
  <c r="O49" i="2"/>
  <c r="O50" i="2"/>
  <c r="R50" i="2" s="1"/>
  <c r="O51" i="2"/>
  <c r="O52" i="2"/>
  <c r="T52" i="2" s="1"/>
  <c r="O53" i="2"/>
  <c r="O54" i="2"/>
  <c r="R54" i="2" s="1"/>
  <c r="O55" i="2"/>
  <c r="O56" i="2"/>
  <c r="T56" i="2" s="1"/>
  <c r="O57" i="2"/>
  <c r="O58" i="2"/>
  <c r="R58" i="2" s="1"/>
  <c r="O59" i="2"/>
  <c r="O60" i="2"/>
  <c r="T60" i="2" s="1"/>
  <c r="O61" i="2"/>
  <c r="O62" i="2"/>
  <c r="R62" i="2" s="1"/>
  <c r="O63" i="2"/>
  <c r="O64" i="2"/>
  <c r="T64" i="2" s="1"/>
  <c r="O65" i="2"/>
  <c r="O66" i="2"/>
  <c r="R66" i="2" s="1"/>
  <c r="O67" i="2"/>
  <c r="O68" i="2"/>
  <c r="T68" i="2" s="1"/>
  <c r="O69" i="2"/>
  <c r="O70" i="2"/>
  <c r="R70" i="2" s="1"/>
  <c r="O71" i="2"/>
  <c r="O72" i="2"/>
  <c r="T72" i="2" s="1"/>
  <c r="O73" i="2"/>
  <c r="O74" i="2"/>
  <c r="R74" i="2" s="1"/>
  <c r="O75" i="2"/>
  <c r="O76" i="2"/>
  <c r="T76" i="2" s="1"/>
  <c r="O77" i="2"/>
  <c r="O78" i="2"/>
  <c r="R78" i="2" s="1"/>
  <c r="O79" i="2"/>
  <c r="O80" i="2"/>
  <c r="T80" i="2" s="1"/>
  <c r="O81" i="2"/>
  <c r="O82" i="2"/>
  <c r="R82" i="2" s="1"/>
  <c r="O83" i="2"/>
  <c r="O84" i="2"/>
  <c r="T84" i="2" s="1"/>
  <c r="O85" i="2"/>
  <c r="O86" i="2"/>
  <c r="R86" i="2" s="1"/>
  <c r="O87" i="2"/>
  <c r="O88" i="2"/>
  <c r="T88" i="2" s="1"/>
  <c r="O89" i="2"/>
  <c r="O90" i="2"/>
  <c r="R90" i="2" s="1"/>
  <c r="O91" i="2"/>
  <c r="O92" i="2"/>
  <c r="T92" i="2" s="1"/>
  <c r="O93" i="2"/>
  <c r="O94" i="2"/>
  <c r="R94" i="2" s="1"/>
  <c r="O95" i="2"/>
  <c r="O96" i="2"/>
  <c r="T96" i="2" s="1"/>
  <c r="O97" i="2"/>
  <c r="O98" i="2"/>
  <c r="R98" i="2" s="1"/>
  <c r="O99" i="2"/>
  <c r="O100" i="2"/>
  <c r="T100" i="2" s="1"/>
  <c r="O101" i="2"/>
  <c r="O102" i="2"/>
  <c r="R102" i="2" s="1"/>
  <c r="O103" i="2"/>
  <c r="O104" i="2"/>
  <c r="T104" i="2" s="1"/>
  <c r="O105" i="2"/>
  <c r="O106" i="2"/>
  <c r="R106" i="2" s="1"/>
  <c r="O107" i="2"/>
  <c r="O108" i="2"/>
  <c r="T108" i="2" s="1"/>
  <c r="O109" i="2"/>
  <c r="O110" i="2"/>
  <c r="R110" i="2" s="1"/>
  <c r="O111" i="2"/>
  <c r="O112" i="2"/>
  <c r="T112" i="2" s="1"/>
  <c r="O113" i="2"/>
  <c r="O114" i="2"/>
  <c r="R114" i="2" s="1"/>
  <c r="O115" i="2"/>
  <c r="O116" i="2"/>
  <c r="T116" i="2" s="1"/>
  <c r="O117" i="2"/>
  <c r="O118" i="2"/>
  <c r="R118" i="2" s="1"/>
  <c r="O119" i="2"/>
  <c r="O120" i="2"/>
  <c r="T120" i="2" s="1"/>
  <c r="O121" i="2"/>
  <c r="O122" i="2"/>
  <c r="R122" i="2" s="1"/>
  <c r="O123" i="2"/>
  <c r="O124" i="2"/>
  <c r="T124" i="2" s="1"/>
  <c r="O125" i="2"/>
  <c r="O126" i="2"/>
  <c r="R126" i="2" s="1"/>
  <c r="O127" i="2"/>
  <c r="O128" i="2"/>
  <c r="T128" i="2" s="1"/>
  <c r="O129" i="2"/>
  <c r="O130" i="2"/>
  <c r="R130" i="2" s="1"/>
  <c r="O131" i="2"/>
  <c r="O132" i="2"/>
  <c r="T132" i="2" s="1"/>
  <c r="O133" i="2"/>
  <c r="O134" i="2"/>
  <c r="R134" i="2" s="1"/>
  <c r="O135" i="2"/>
  <c r="O136" i="2"/>
  <c r="T136" i="2" s="1"/>
  <c r="O137" i="2"/>
  <c r="O138" i="2"/>
  <c r="R138" i="2" s="1"/>
  <c r="O139" i="2"/>
  <c r="O140" i="2"/>
  <c r="T140" i="2" s="1"/>
  <c r="O141" i="2"/>
  <c r="O142" i="2"/>
  <c r="R142" i="2" s="1"/>
  <c r="O143" i="2"/>
  <c r="O144" i="2"/>
  <c r="T144" i="2" s="1"/>
  <c r="O145" i="2"/>
  <c r="O146" i="2"/>
  <c r="R146" i="2" s="1"/>
  <c r="O147" i="2"/>
  <c r="O148" i="2"/>
  <c r="T148" i="2" s="1"/>
  <c r="O149" i="2"/>
  <c r="O150" i="2"/>
  <c r="R150" i="2" s="1"/>
  <c r="O151" i="2"/>
  <c r="O152" i="2"/>
  <c r="T152" i="2" s="1"/>
  <c r="O153" i="2"/>
  <c r="O154" i="2"/>
  <c r="R154" i="2" s="1"/>
  <c r="O155" i="2"/>
  <c r="O156" i="2"/>
  <c r="T156" i="2" s="1"/>
  <c r="O157" i="2"/>
  <c r="O158" i="2"/>
  <c r="R158" i="2" s="1"/>
  <c r="O159" i="2"/>
  <c r="O160" i="2"/>
  <c r="T160" i="2" s="1"/>
  <c r="O161" i="2"/>
  <c r="O162" i="2"/>
  <c r="T162" i="2" s="1"/>
  <c r="O163" i="2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R170" i="2" s="1"/>
  <c r="O171" i="2"/>
  <c r="T171" i="2" s="1"/>
  <c r="O172" i="2"/>
  <c r="T172" i="2" s="1"/>
  <c r="O173" i="2"/>
  <c r="T173" i="2" s="1"/>
  <c r="O174" i="2"/>
  <c r="R174" i="2" s="1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I183" i="2" l="1"/>
  <c r="R124" i="2"/>
  <c r="T90" i="2"/>
  <c r="R60" i="2"/>
  <c r="T58" i="2"/>
  <c r="T174" i="2"/>
  <c r="T26" i="2"/>
  <c r="T122" i="2"/>
  <c r="R167" i="2"/>
  <c r="R180" i="2"/>
  <c r="R172" i="2"/>
  <c r="R164" i="2"/>
  <c r="R108" i="2"/>
  <c r="R44" i="2"/>
  <c r="T158" i="2"/>
  <c r="T110" i="2"/>
  <c r="T78" i="2"/>
  <c r="T46" i="2"/>
  <c r="T14" i="2"/>
  <c r="R175" i="2"/>
  <c r="R179" i="2"/>
  <c r="R171" i="2"/>
  <c r="R156" i="2"/>
  <c r="R92" i="2"/>
  <c r="R28" i="2"/>
  <c r="T142" i="2"/>
  <c r="T106" i="2"/>
  <c r="T74" i="2"/>
  <c r="T42" i="2"/>
  <c r="T10" i="2"/>
  <c r="R176" i="2"/>
  <c r="R168" i="2"/>
  <c r="R140" i="2"/>
  <c r="R76" i="2"/>
  <c r="R12" i="2"/>
  <c r="T126" i="2"/>
  <c r="T94" i="2"/>
  <c r="T62" i="2"/>
  <c r="T30" i="2"/>
  <c r="R157" i="2"/>
  <c r="T157" i="2"/>
  <c r="R149" i="2"/>
  <c r="T149" i="2"/>
  <c r="R141" i="2"/>
  <c r="T141" i="2"/>
  <c r="R129" i="2"/>
  <c r="T129" i="2"/>
  <c r="R121" i="2"/>
  <c r="T121" i="2"/>
  <c r="R109" i="2"/>
  <c r="T109" i="2"/>
  <c r="R101" i="2"/>
  <c r="T101" i="2"/>
  <c r="R93" i="2"/>
  <c r="T93" i="2"/>
  <c r="R85" i="2"/>
  <c r="T85" i="2"/>
  <c r="R77" i="2"/>
  <c r="T77" i="2"/>
  <c r="R69" i="2"/>
  <c r="T69" i="2"/>
  <c r="R61" i="2"/>
  <c r="T61" i="2"/>
  <c r="R53" i="2"/>
  <c r="T53" i="2"/>
  <c r="R45" i="2"/>
  <c r="T45" i="2"/>
  <c r="R37" i="2"/>
  <c r="T37" i="2"/>
  <c r="R29" i="2"/>
  <c r="T29" i="2"/>
  <c r="R21" i="2"/>
  <c r="T21" i="2"/>
  <c r="R13" i="2"/>
  <c r="T13" i="2"/>
  <c r="R5" i="2"/>
  <c r="T5" i="2"/>
  <c r="R162" i="2"/>
  <c r="R152" i="2"/>
  <c r="R136" i="2"/>
  <c r="R120" i="2"/>
  <c r="R104" i="2"/>
  <c r="R88" i="2"/>
  <c r="R72" i="2"/>
  <c r="R56" i="2"/>
  <c r="R40" i="2"/>
  <c r="R24" i="2"/>
  <c r="R8" i="2"/>
  <c r="T170" i="2"/>
  <c r="T154" i="2"/>
  <c r="T138" i="2"/>
  <c r="T163" i="2"/>
  <c r="R163" i="2"/>
  <c r="T159" i="2"/>
  <c r="R159" i="2"/>
  <c r="T155" i="2"/>
  <c r="R155" i="2"/>
  <c r="T151" i="2"/>
  <c r="R151" i="2"/>
  <c r="T147" i="2"/>
  <c r="R147" i="2"/>
  <c r="T143" i="2"/>
  <c r="R143" i="2"/>
  <c r="T139" i="2"/>
  <c r="R139" i="2"/>
  <c r="T135" i="2"/>
  <c r="R135" i="2"/>
  <c r="T131" i="2"/>
  <c r="R131" i="2"/>
  <c r="T127" i="2"/>
  <c r="R127" i="2"/>
  <c r="T123" i="2"/>
  <c r="R123" i="2"/>
  <c r="T119" i="2"/>
  <c r="R119" i="2"/>
  <c r="T115" i="2"/>
  <c r="R115" i="2"/>
  <c r="T111" i="2"/>
  <c r="R111" i="2"/>
  <c r="T107" i="2"/>
  <c r="R107" i="2"/>
  <c r="T103" i="2"/>
  <c r="R103" i="2"/>
  <c r="T99" i="2"/>
  <c r="R99" i="2"/>
  <c r="T95" i="2"/>
  <c r="R95" i="2"/>
  <c r="T91" i="2"/>
  <c r="R91" i="2"/>
  <c r="T87" i="2"/>
  <c r="R87" i="2"/>
  <c r="T83" i="2"/>
  <c r="R83" i="2"/>
  <c r="T79" i="2"/>
  <c r="R79" i="2"/>
  <c r="T75" i="2"/>
  <c r="R75" i="2"/>
  <c r="T71" i="2"/>
  <c r="R71" i="2"/>
  <c r="T67" i="2"/>
  <c r="R67" i="2"/>
  <c r="T63" i="2"/>
  <c r="R63" i="2"/>
  <c r="T59" i="2"/>
  <c r="R59" i="2"/>
  <c r="T55" i="2"/>
  <c r="R55" i="2"/>
  <c r="T51" i="2"/>
  <c r="R51" i="2"/>
  <c r="T47" i="2"/>
  <c r="R47" i="2"/>
  <c r="T43" i="2"/>
  <c r="R43" i="2"/>
  <c r="T39" i="2"/>
  <c r="R39" i="2"/>
  <c r="T35" i="2"/>
  <c r="R35" i="2"/>
  <c r="T31" i="2"/>
  <c r="R31" i="2"/>
  <c r="T27" i="2"/>
  <c r="R27" i="2"/>
  <c r="T23" i="2"/>
  <c r="R23" i="2"/>
  <c r="T19" i="2"/>
  <c r="R19" i="2"/>
  <c r="T15" i="2"/>
  <c r="R15" i="2"/>
  <c r="T11" i="2"/>
  <c r="R11" i="2"/>
  <c r="T7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T150" i="2"/>
  <c r="T134" i="2"/>
  <c r="T118" i="2"/>
  <c r="T102" i="2"/>
  <c r="T86" i="2"/>
  <c r="T70" i="2"/>
  <c r="T54" i="2"/>
  <c r="T38" i="2"/>
  <c r="T22" i="2"/>
  <c r="T6" i="2"/>
  <c r="R161" i="2"/>
  <c r="T161" i="2"/>
  <c r="R153" i="2"/>
  <c r="T153" i="2"/>
  <c r="R145" i="2"/>
  <c r="T145" i="2"/>
  <c r="R137" i="2"/>
  <c r="T137" i="2"/>
  <c r="R133" i="2"/>
  <c r="T133" i="2"/>
  <c r="R125" i="2"/>
  <c r="T125" i="2"/>
  <c r="R117" i="2"/>
  <c r="T117" i="2"/>
  <c r="R113" i="2"/>
  <c r="T113" i="2"/>
  <c r="R105" i="2"/>
  <c r="T105" i="2"/>
  <c r="R97" i="2"/>
  <c r="T97" i="2"/>
  <c r="R89" i="2"/>
  <c r="T89" i="2"/>
  <c r="R81" i="2"/>
  <c r="T81" i="2"/>
  <c r="R73" i="2"/>
  <c r="T73" i="2"/>
  <c r="R65" i="2"/>
  <c r="T65" i="2"/>
  <c r="R57" i="2"/>
  <c r="T57" i="2"/>
  <c r="R49" i="2"/>
  <c r="T49" i="2"/>
  <c r="R41" i="2"/>
  <c r="T41" i="2"/>
  <c r="R33" i="2"/>
  <c r="T33" i="2"/>
  <c r="R25" i="2"/>
  <c r="T25" i="2"/>
  <c r="R17" i="2"/>
  <c r="T17" i="2"/>
  <c r="R9" i="2"/>
  <c r="T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T146" i="2"/>
  <c r="T130" i="2"/>
  <c r="T114" i="2"/>
  <c r="T98" i="2"/>
  <c r="T82" i="2"/>
  <c r="T66" i="2"/>
  <c r="T50" i="2"/>
  <c r="T34" i="2"/>
  <c r="T18" i="2"/>
  <c r="J183" i="2"/>
  <c r="H183" i="2"/>
  <c r="G183" i="2"/>
  <c r="E183" i="2"/>
  <c r="D183" i="2"/>
  <c r="C183" i="2"/>
  <c r="R183" i="2" l="1"/>
  <c r="F183" i="2"/>
  <c r="K183" i="2" s="1"/>
  <c r="F185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Z183" i="2" s="1"/>
  <c r="Y5" i="2"/>
  <c r="X5" i="2"/>
  <c r="W5" i="2"/>
  <c r="V5" i="2"/>
  <c r="U5" i="2"/>
  <c r="AA183" i="2" l="1"/>
  <c r="AB183" i="2"/>
  <c r="T183" i="2"/>
  <c r="AC183" i="2" s="1"/>
  <c r="U183" i="2"/>
  <c r="Y183" i="2"/>
  <c r="X183" i="2"/>
  <c r="W183" i="2"/>
  <c r="V183" i="2"/>
</calcChain>
</file>

<file path=xl/sharedStrings.xml><?xml version="1.0" encoding="utf-8"?>
<sst xmlns="http://schemas.openxmlformats.org/spreadsheetml/2006/main" count="404" uniqueCount="248">
  <si>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</si>
  <si>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</si>
  <si>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</si>
  <si>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</si>
  <si>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</si>
  <si>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</si>
  <si>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</si>
  <si>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</si>
  <si>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</si>
  <si>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</si>
  <si>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</si>
  <si>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</si>
  <si>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</si>
  <si>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</si>
  <si>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</si>
  <si>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</si>
  <si>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</si>
  <si>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</si>
  <si>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</si>
  <si>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</si>
  <si>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</si>
  <si>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</si>
  <si>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</si>
  <si>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</si>
  <si>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</si>
  <si>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</si>
  <si>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</si>
  <si>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</si>
  <si>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</si>
  <si>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</si>
  <si>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</si>
  <si>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</si>
  <si>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</si>
  <si>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</si>
  <si>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</si>
  <si>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</si>
  <si>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</si>
  <si>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</si>
  <si>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</si>
  <si>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</si>
  <si>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</si>
  <si>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</si>
  <si>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</si>
  <si>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</si>
  <si>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</si>
  <si>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</si>
  <si>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</si>
  <si>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</si>
  <si>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</si>
  <si>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</si>
  <si>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</si>
  <si>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</si>
  <si>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</si>
  <si>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</si>
  <si>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</si>
  <si>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</si>
  <si>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</si>
  <si>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</si>
  <si>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</si>
  <si>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</si>
  <si>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</si>
  <si>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</si>
  <si>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</si>
  <si>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</si>
  <si>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</si>
  <si>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</si>
  <si>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</si>
  <si>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</si>
  <si>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</si>
  <si>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</si>
  <si>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</si>
  <si>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</si>
  <si>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</si>
  <si>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</si>
  <si>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</si>
  <si>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</si>
  <si>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</si>
  <si>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</si>
  <si>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</si>
  <si>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</si>
  <si>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</si>
  <si>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</si>
  <si>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</si>
  <si>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</si>
  <si>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</si>
  <si>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</si>
  <si>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</si>
  <si>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</si>
  <si>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</si>
  <si>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</si>
  <si>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</si>
  <si>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</si>
  <si>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</si>
  <si>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</si>
  <si>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</si>
  <si>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</si>
  <si>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</si>
  <si>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</si>
  <si>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</si>
  <si>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</si>
  <si>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</si>
  <si>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</si>
  <si>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</si>
  <si>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</si>
  <si>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</si>
  <si>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</si>
  <si>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</si>
  <si>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</si>
  <si>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</si>
  <si>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</si>
  <si>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</si>
  <si>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</si>
  <si>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</si>
  <si>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</si>
  <si>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</si>
  <si>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</si>
  <si>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</si>
  <si>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</si>
  <si>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</si>
  <si>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</si>
  <si>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</si>
  <si>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</si>
  <si>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</si>
  <si>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</si>
  <si>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</si>
  <si>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</si>
  <si>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</si>
  <si>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</si>
  <si>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</si>
  <si>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</si>
  <si>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</si>
  <si>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</si>
  <si>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</si>
  <si>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</si>
  <si>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</si>
  <si>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</si>
  <si>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</si>
  <si>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</si>
  <si>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</si>
  <si>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</si>
  <si>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</si>
  <si>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</si>
  <si>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</si>
  <si>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</si>
  <si>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</si>
  <si>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</si>
  <si>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</si>
  <si>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</si>
  <si>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</si>
  <si>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</si>
  <si>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</si>
  <si>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</si>
  <si>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</si>
  <si>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</si>
  <si>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</si>
  <si>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</si>
  <si>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</si>
  <si>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</si>
  <si>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</si>
  <si>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</si>
  <si>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</si>
  <si>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</si>
  <si>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</si>
  <si>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</si>
  <si>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</si>
  <si>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</si>
  <si>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</si>
  <si>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</si>
  <si>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</si>
  <si>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</si>
  <si>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</si>
  <si>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</si>
  <si>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</si>
  <si>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</si>
  <si>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</si>
  <si>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</si>
  <si>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</si>
  <si>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</si>
  <si>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</si>
  <si>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</si>
  <si>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</si>
  <si>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</si>
  <si>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</si>
  <si>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</si>
  <si>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</si>
  <si>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</si>
  <si>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</si>
  <si>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</si>
  <si>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</si>
  <si>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</si>
  <si>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</si>
  <si>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</si>
  <si>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</si>
  <si>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</si>
  <si>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</si>
  <si>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</si>
  <si>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</si>
  <si>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</si>
  <si>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</si>
  <si>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</si>
  <si>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</si>
  <si>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</si>
  <si>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</si>
  <si>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</si>
  <si>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</si>
  <si>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</si>
  <si>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</si>
  <si>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</si>
  <si>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</si>
  <si>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</si>
  <si>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</si>
  <si>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</si>
  <si>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</si>
  <si>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</si>
  <si>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</si>
  <si>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</si>
  <si>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</si>
  <si>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</si>
  <si>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</si>
  <si>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</si>
  <si>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</si>
  <si>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</si>
  <si>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</si>
  <si>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</si>
  <si>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</si>
  <si>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</si>
  <si>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</si>
  <si>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</si>
  <si>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</si>
  <si>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</si>
  <si>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</si>
  <si>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</si>
  <si>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</si>
  <si>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</si>
  <si>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</si>
  <si>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</si>
  <si>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</si>
  <si>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2018-19 ESTIMATED PER PUPIL FUNDING AFTER BUDGET STABILIZATION FACTOR</t>
  </si>
  <si>
    <t>CHANGE IN BUDGET STABILIZATION FACTOR</t>
  </si>
  <si>
    <t>CHANGE IN TOTAL PROGRAM AFTER BUDGET STABILIZATION FACTOR</t>
  </si>
  <si>
    <t>22-54-104(5)(g)(I)(H)</t>
  </si>
  <si>
    <t>2019-20 ESTIMATED FUNDED PUPIL COUNTS</t>
  </si>
  <si>
    <t xml:space="preserve">2019-20 ESTIMATED FULLY FUNDED TOTAL PROGRAM </t>
  </si>
  <si>
    <t>2019-20 ESTIMATED BUDGET STABILIZATION FACTOR</t>
  </si>
  <si>
    <t>2019-20 TOTAL PROGRAM AFTER BUDGET STABILIZATION FACTOR</t>
  </si>
  <si>
    <t>2019-20 Original Governor's Budget Request - November 2018</t>
  </si>
  <si>
    <t>2019-20 Revised Governor's Request - January 2019 Pending Approval</t>
  </si>
  <si>
    <t>Estimated Change - Original 2019-20 Request and Revised 2019-20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</si>
</sst>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8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38" fontId="0" fillId="0" borderId="0" xfId="1" applyNumberFormat="1" applyFont="1"/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5" t="s">
        <v>245</v>
      </c>
      <c r="D1" s="35"/>
      <c r="E1" s="35"/>
      <c r="F1" s="35"/>
      <c r="G1" s="35"/>
      <c r="H1" s="35"/>
      <c r="I1" s="35"/>
      <c r="J1" s="35"/>
      <c r="K1" s="35"/>
      <c r="L1" s="36" t="s">
        <v>246</v>
      </c>
      <c r="M1" s="36"/>
      <c r="N1" s="36"/>
      <c r="O1" s="36"/>
      <c r="P1" s="36"/>
      <c r="Q1" s="36"/>
      <c r="R1" s="36"/>
      <c r="S1" s="36"/>
      <c r="T1" s="36"/>
      <c r="U1" s="37" t="s">
        <v>247</v>
      </c>
      <c r="V1" s="37"/>
      <c r="W1" s="37"/>
      <c r="X1" s="37"/>
      <c r="Y1" s="37"/>
      <c r="Z1" s="37"/>
      <c r="AA1" s="37"/>
      <c r="AB1" s="37"/>
      <c r="AC1" s="37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2" t="s">
        <v>241</v>
      </c>
      <c r="D2" s="23" t="s">
        <v>242</v>
      </c>
      <c r="E2" s="23" t="s">
        <v>243</v>
      </c>
      <c r="F2" s="23" t="s">
        <v>244</v>
      </c>
      <c r="G2" s="23" t="s">
        <v>2</v>
      </c>
      <c r="H2" s="23" t="s">
        <v>3</v>
      </c>
      <c r="I2" s="23" t="s">
        <v>4</v>
      </c>
      <c r="J2" s="23" t="s">
        <v>5</v>
      </c>
      <c r="K2" s="24" t="s">
        <v>237</v>
      </c>
      <c r="L2" s="28" t="s">
        <v>241</v>
      </c>
      <c r="M2" s="29" t="s">
        <v>242</v>
      </c>
      <c r="N2" s="29" t="s">
        <v>243</v>
      </c>
      <c r="O2" s="29" t="s">
        <v>244</v>
      </c>
      <c r="P2" s="29" t="s">
        <v>2</v>
      </c>
      <c r="Q2" s="29" t="s">
        <v>3</v>
      </c>
      <c r="R2" s="29" t="s">
        <v>4</v>
      </c>
      <c r="S2" s="29" t="s">
        <v>5</v>
      </c>
      <c r="T2" s="30" t="s">
        <v>237</v>
      </c>
      <c r="U2" s="2" t="s">
        <v>6</v>
      </c>
      <c r="V2" s="9" t="s">
        <v>7</v>
      </c>
      <c r="W2" s="9" t="s">
        <v>238</v>
      </c>
      <c r="X2" s="9" t="s">
        <v>239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25"/>
      <c r="D3" s="26" t="s">
        <v>236</v>
      </c>
      <c r="E3" s="23"/>
      <c r="F3" s="23" t="s">
        <v>13</v>
      </c>
      <c r="G3" s="23"/>
      <c r="H3" s="23"/>
      <c r="I3" s="23"/>
      <c r="J3" s="23"/>
      <c r="K3" s="24"/>
      <c r="L3" s="31"/>
      <c r="M3" s="32" t="s">
        <v>236</v>
      </c>
      <c r="N3" s="29"/>
      <c r="O3" s="29" t="s">
        <v>13</v>
      </c>
      <c r="P3" s="29"/>
      <c r="Q3" s="29"/>
      <c r="R3" s="29"/>
      <c r="S3" s="29"/>
      <c r="T3" s="30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8866.1999999999989</v>
      </c>
      <c r="D4" s="7">
        <v>80937307.120000005</v>
      </c>
      <c r="E4" s="27">
        <v>-5993391.479020956</v>
      </c>
      <c r="F4" s="7">
        <f>D4+E4</f>
        <v>74943915.640979052</v>
      </c>
      <c r="G4" s="7">
        <v>19758034.379999999</v>
      </c>
      <c r="H4" s="7">
        <v>1156790.01</v>
      </c>
      <c r="I4" s="7">
        <f>F4-G4-H4</f>
        <v>54029091.250979058</v>
      </c>
      <c r="J4" s="7">
        <v>0</v>
      </c>
      <c r="K4" s="14">
        <f>F4/C4</f>
        <v>8452.7661953237075</v>
      </c>
      <c r="L4" s="1">
        <v>8459.4</v>
      </c>
      <c r="M4" s="7">
        <v>76869029.699999988</v>
      </c>
      <c r="N4" s="7">
        <v>-5756977.1123478469</v>
      </c>
      <c r="O4" s="7">
        <f>M4+N4</f>
        <v>71112052.587652147</v>
      </c>
      <c r="P4" s="7">
        <v>20726372.09</v>
      </c>
      <c r="Q4" s="7">
        <v>1599806.2897000001</v>
      </c>
      <c r="R4" s="7">
        <f>O4-P4-Q4</f>
        <v>48785874.207952142</v>
      </c>
      <c r="S4" s="7">
        <v>0</v>
      </c>
      <c r="T4" s="14">
        <f>O4/L4</f>
        <v>8406.2761646986964</v>
      </c>
      <c r="U4" s="1">
        <f t="shared" ref="U4:AC32" si="0">L4-C4</f>
        <v>-406.79999999999927</v>
      </c>
      <c r="V4" s="7">
        <f t="shared" si="0"/>
        <v>-4068277.4200000167</v>
      </c>
      <c r="W4" s="7">
        <f t="shared" si="0"/>
        <v>236414.36667310912</v>
      </c>
      <c r="X4" s="7">
        <f t="shared" si="0"/>
        <v>-3831863.0533269048</v>
      </c>
      <c r="Y4" s="7">
        <f t="shared" si="0"/>
        <v>968337.71000000089</v>
      </c>
      <c r="Z4" s="7">
        <f t="shared" si="0"/>
        <v>443016.27970000007</v>
      </c>
      <c r="AA4" s="7">
        <f t="shared" si="0"/>
        <v>-5243217.0430269167</v>
      </c>
      <c r="AB4" s="7">
        <f t="shared" si="0"/>
        <v>0</v>
      </c>
      <c r="AC4" s="14">
        <f t="shared" si="0"/>
        <v>-46.490030625011059</v>
      </c>
    </row>
    <row r="5" spans="1:34" x14ac:dyDescent="0.25">
      <c r="A5" s="7" t="s">
        <v>23</v>
      </c>
      <c r="B5" s="7" t="s">
        <v>25</v>
      </c>
      <c r="C5" s="1">
        <v>41890.699999999997</v>
      </c>
      <c r="D5" s="7">
        <v>376308672.59000003</v>
      </c>
      <c r="E5" s="27">
        <v>-27865582.288754962</v>
      </c>
      <c r="F5" s="7">
        <f t="shared" ref="F5:F68" si="1">D5+E5</f>
        <v>348443090.30124509</v>
      </c>
      <c r="G5" s="7">
        <v>74590641.209999993</v>
      </c>
      <c r="H5" s="7">
        <v>5327696.38</v>
      </c>
      <c r="I5" s="7">
        <f t="shared" ref="I5:I68" si="2">F5-G5-H5</f>
        <v>268524752.71124512</v>
      </c>
      <c r="J5" s="7">
        <v>0</v>
      </c>
      <c r="K5" s="14">
        <f t="shared" ref="K5:K68" si="3">F5/C5</f>
        <v>8317.9104264489524</v>
      </c>
      <c r="L5" s="1">
        <v>42047.9</v>
      </c>
      <c r="M5" s="7">
        <v>375600463.54000002</v>
      </c>
      <c r="N5" s="7">
        <v>-28129967.041681316</v>
      </c>
      <c r="O5" s="7">
        <f t="shared" ref="O5:O68" si="4">M5+N5</f>
        <v>347470496.49831873</v>
      </c>
      <c r="P5" s="7">
        <v>78373924.049999997</v>
      </c>
      <c r="Q5" s="7">
        <v>6174696.7360000005</v>
      </c>
      <c r="R5" s="7">
        <f t="shared" ref="R5:R68" si="5">O5-P5-Q5</f>
        <v>262921875.71231872</v>
      </c>
      <c r="S5" s="7">
        <v>0</v>
      </c>
      <c r="T5" s="14">
        <f t="shared" ref="T5:T68" si="6">O5/L5</f>
        <v>8263.6825263168612</v>
      </c>
      <c r="U5" s="1">
        <f t="shared" si="0"/>
        <v>157.20000000000437</v>
      </c>
      <c r="V5" s="7">
        <f t="shared" si="0"/>
        <v>-708209.05000001192</v>
      </c>
      <c r="W5" s="7">
        <f t="shared" si="0"/>
        <v>-264384.75292635337</v>
      </c>
      <c r="X5" s="7">
        <f t="shared" si="0"/>
        <v>-972593.80292636156</v>
      </c>
      <c r="Y5" s="7">
        <f t="shared" si="0"/>
        <v>3783282.8400000036</v>
      </c>
      <c r="Z5" s="7">
        <f t="shared" si="0"/>
        <v>847000.35600000061</v>
      </c>
      <c r="AA5" s="7">
        <f t="shared" si="0"/>
        <v>-5602876.9989264011</v>
      </c>
      <c r="AB5" s="7">
        <f t="shared" si="0"/>
        <v>0</v>
      </c>
      <c r="AC5" s="14">
        <f t="shared" si="0"/>
        <v>-54.227900132091236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7960.2999999999993</v>
      </c>
      <c r="D6" s="7">
        <v>76367022.11999999</v>
      </c>
      <c r="E6" s="27">
        <v>-5654962.7846354861</v>
      </c>
      <c r="F6" s="7">
        <f t="shared" si="1"/>
        <v>70712059.335364506</v>
      </c>
      <c r="G6" s="7">
        <v>20173397.780000001</v>
      </c>
      <c r="H6" s="7">
        <v>1566689.75</v>
      </c>
      <c r="I6" s="7">
        <f t="shared" si="2"/>
        <v>48971971.805364504</v>
      </c>
      <c r="J6" s="7">
        <v>0</v>
      </c>
      <c r="K6" s="14">
        <f t="shared" si="3"/>
        <v>8883.0897498039667</v>
      </c>
      <c r="L6" s="1">
        <v>7708.8</v>
      </c>
      <c r="M6" s="7">
        <v>73000149.459999993</v>
      </c>
      <c r="N6" s="7">
        <v>-5467223.8127547493</v>
      </c>
      <c r="O6" s="7">
        <f t="shared" si="4"/>
        <v>67532925.647245243</v>
      </c>
      <c r="P6" s="7">
        <v>20087568.870000001</v>
      </c>
      <c r="Q6" s="7">
        <v>1689481.6225999999</v>
      </c>
      <c r="R6" s="7">
        <f t="shared" si="5"/>
        <v>45755875.154645242</v>
      </c>
      <c r="S6" s="7">
        <v>0</v>
      </c>
      <c r="T6" s="14">
        <f t="shared" si="6"/>
        <v>8760.4978268012201</v>
      </c>
      <c r="U6" s="1">
        <f t="shared" si="0"/>
        <v>-251.49999999999909</v>
      </c>
      <c r="V6" s="7">
        <f t="shared" si="0"/>
        <v>-3366872.6599999964</v>
      </c>
      <c r="W6" s="7">
        <f t="shared" si="0"/>
        <v>187738.97188073676</v>
      </c>
      <c r="X6" s="7">
        <f t="shared" si="0"/>
        <v>-3179133.6881192625</v>
      </c>
      <c r="Y6" s="7">
        <f t="shared" si="0"/>
        <v>-85828.910000000149</v>
      </c>
      <c r="Z6" s="7">
        <f t="shared" si="0"/>
        <v>122791.87259999989</v>
      </c>
      <c r="AA6" s="7">
        <f t="shared" si="0"/>
        <v>-3216096.6507192627</v>
      </c>
      <c r="AB6" s="7">
        <f t="shared" si="0"/>
        <v>0</v>
      </c>
      <c r="AC6" s="14">
        <f t="shared" si="0"/>
        <v>-122.59192300274663</v>
      </c>
    </row>
    <row r="7" spans="1:34" x14ac:dyDescent="0.25">
      <c r="A7" s="7" t="s">
        <v>23</v>
      </c>
      <c r="B7" s="7" t="s">
        <v>27</v>
      </c>
      <c r="C7" s="1">
        <v>18841.800000000003</v>
      </c>
      <c r="D7" s="7">
        <v>166931437.41</v>
      </c>
      <c r="E7" s="27">
        <v>-12361239.707054563</v>
      </c>
      <c r="F7" s="7">
        <f t="shared" si="1"/>
        <v>154570197.70294544</v>
      </c>
      <c r="G7" s="7">
        <v>32000538.609999999</v>
      </c>
      <c r="H7" s="7">
        <v>2729206.57</v>
      </c>
      <c r="I7" s="7">
        <f t="shared" si="2"/>
        <v>119840452.52294545</v>
      </c>
      <c r="J7" s="7">
        <v>0</v>
      </c>
      <c r="K7" s="14">
        <f t="shared" si="3"/>
        <v>8203.5791539526708</v>
      </c>
      <c r="L7" s="1">
        <v>19353.8</v>
      </c>
      <c r="M7" s="7">
        <v>170751544.50999999</v>
      </c>
      <c r="N7" s="7">
        <v>-12788150.669763362</v>
      </c>
      <c r="O7" s="7">
        <f t="shared" si="4"/>
        <v>157963393.84023663</v>
      </c>
      <c r="P7" s="7">
        <v>38239011.329999998</v>
      </c>
      <c r="Q7" s="7">
        <v>2551435.4951999998</v>
      </c>
      <c r="R7" s="7">
        <f t="shared" si="5"/>
        <v>117172947.01503664</v>
      </c>
      <c r="S7" s="7">
        <v>0</v>
      </c>
      <c r="T7" s="14">
        <f t="shared" si="6"/>
        <v>8161.8800359741572</v>
      </c>
      <c r="U7" s="1">
        <f t="shared" si="0"/>
        <v>511.99999999999636</v>
      </c>
      <c r="V7" s="7">
        <f t="shared" si="0"/>
        <v>3820107.099999994</v>
      </c>
      <c r="W7" s="7">
        <f t="shared" si="0"/>
        <v>-426910.96270879917</v>
      </c>
      <c r="X7" s="7">
        <f t="shared" si="0"/>
        <v>3393196.137291193</v>
      </c>
      <c r="Y7" s="7">
        <f t="shared" si="0"/>
        <v>6238472.7199999988</v>
      </c>
      <c r="Z7" s="7">
        <f t="shared" si="0"/>
        <v>-177771.07480000006</v>
      </c>
      <c r="AA7" s="7">
        <f t="shared" si="0"/>
        <v>-2667505.5079088062</v>
      </c>
      <c r="AB7" s="7">
        <f t="shared" si="0"/>
        <v>0</v>
      </c>
      <c r="AC7" s="14">
        <f t="shared" si="0"/>
        <v>-41.699117978513641</v>
      </c>
    </row>
    <row r="8" spans="1:34" x14ac:dyDescent="0.25">
      <c r="A8" s="7" t="s">
        <v>23</v>
      </c>
      <c r="B8" s="7" t="s">
        <v>28</v>
      </c>
      <c r="C8" s="1">
        <v>1050.2</v>
      </c>
      <c r="D8" s="7">
        <v>10006472.119999999</v>
      </c>
      <c r="E8" s="27">
        <v>-740977.26837083278</v>
      </c>
      <c r="F8" s="7">
        <f t="shared" si="1"/>
        <v>9265494.8516291659</v>
      </c>
      <c r="G8" s="7">
        <v>4492700.4400000004</v>
      </c>
      <c r="H8" s="7">
        <v>325460.45</v>
      </c>
      <c r="I8" s="7">
        <f t="shared" si="2"/>
        <v>4447333.9616291653</v>
      </c>
      <c r="J8" s="7">
        <v>0</v>
      </c>
      <c r="K8" s="14">
        <f t="shared" si="3"/>
        <v>8822.600315777152</v>
      </c>
      <c r="L8" s="1">
        <v>1026.4000000000001</v>
      </c>
      <c r="M8" s="7">
        <v>9729487.1500000004</v>
      </c>
      <c r="N8" s="7">
        <v>-728673.62910699635</v>
      </c>
      <c r="O8" s="7">
        <f t="shared" si="4"/>
        <v>9000813.5208930038</v>
      </c>
      <c r="P8" s="7">
        <v>4053384.42</v>
      </c>
      <c r="Q8" s="7">
        <v>310453.07250000001</v>
      </c>
      <c r="R8" s="7">
        <f t="shared" si="5"/>
        <v>4636976.0283930041</v>
      </c>
      <c r="S8" s="7">
        <v>0</v>
      </c>
      <c r="T8" s="14">
        <f t="shared" si="6"/>
        <v>8769.3038979861685</v>
      </c>
      <c r="U8" s="1">
        <f t="shared" si="0"/>
        <v>-23.799999999999955</v>
      </c>
      <c r="V8" s="7">
        <f t="shared" si="0"/>
        <v>-276984.96999999881</v>
      </c>
      <c r="W8" s="7">
        <f t="shared" si="0"/>
        <v>12303.639263836434</v>
      </c>
      <c r="X8" s="7">
        <f t="shared" si="0"/>
        <v>-264681.33073616214</v>
      </c>
      <c r="Y8" s="7">
        <f t="shared" si="0"/>
        <v>-439316.02000000048</v>
      </c>
      <c r="Z8" s="7">
        <f t="shared" si="0"/>
        <v>-15007.377500000002</v>
      </c>
      <c r="AA8" s="7">
        <f t="shared" si="0"/>
        <v>189642.06676383875</v>
      </c>
      <c r="AB8" s="7">
        <f t="shared" si="0"/>
        <v>0</v>
      </c>
      <c r="AC8" s="14">
        <f t="shared" si="0"/>
        <v>-53.296417790983469</v>
      </c>
    </row>
    <row r="9" spans="1:34" x14ac:dyDescent="0.25">
      <c r="A9" s="7" t="s">
        <v>23</v>
      </c>
      <c r="B9" s="7" t="s">
        <v>29</v>
      </c>
      <c r="C9" s="1">
        <v>957.5</v>
      </c>
      <c r="D9" s="7">
        <v>9085548.8499999996</v>
      </c>
      <c r="E9" s="27">
        <v>-672783.08356719441</v>
      </c>
      <c r="F9" s="7">
        <f t="shared" si="1"/>
        <v>8412765.766432805</v>
      </c>
      <c r="G9" s="7">
        <v>2931573.76</v>
      </c>
      <c r="H9" s="7">
        <v>235665.76</v>
      </c>
      <c r="I9" s="7">
        <f t="shared" si="2"/>
        <v>5245526.2464328054</v>
      </c>
      <c r="J9" s="7">
        <v>0</v>
      </c>
      <c r="K9" s="14">
        <f t="shared" si="3"/>
        <v>8786.1783461439209</v>
      </c>
      <c r="L9" s="1">
        <v>1014.5</v>
      </c>
      <c r="M9" s="7">
        <v>9527277.540000001</v>
      </c>
      <c r="N9" s="7">
        <v>-713529.47936021246</v>
      </c>
      <c r="O9" s="7">
        <f t="shared" si="4"/>
        <v>8813748.0606397893</v>
      </c>
      <c r="P9" s="7">
        <v>2812567.06</v>
      </c>
      <c r="Q9" s="7">
        <v>246934.0025</v>
      </c>
      <c r="R9" s="7">
        <f t="shared" si="5"/>
        <v>5754246.9981397884</v>
      </c>
      <c r="S9" s="7">
        <v>0</v>
      </c>
      <c r="T9" s="14">
        <f t="shared" si="6"/>
        <v>8687.7753185212314</v>
      </c>
      <c r="U9" s="1">
        <f t="shared" si="0"/>
        <v>57</v>
      </c>
      <c r="V9" s="7">
        <f t="shared" si="0"/>
        <v>441728.69000000134</v>
      </c>
      <c r="W9" s="7">
        <f t="shared" si="0"/>
        <v>-40746.395793018048</v>
      </c>
      <c r="X9" s="7">
        <f t="shared" si="0"/>
        <v>400982.29420698434</v>
      </c>
      <c r="Y9" s="7">
        <f t="shared" si="0"/>
        <v>-119006.69999999972</v>
      </c>
      <c r="Z9" s="7">
        <f t="shared" si="0"/>
        <v>11268.242499999993</v>
      </c>
      <c r="AA9" s="7">
        <f t="shared" si="0"/>
        <v>508720.75170698296</v>
      </c>
      <c r="AB9" s="7">
        <f t="shared" si="0"/>
        <v>0</v>
      </c>
      <c r="AC9" s="14">
        <f t="shared" si="0"/>
        <v>-98.403027622689478</v>
      </c>
    </row>
    <row r="10" spans="1:34" x14ac:dyDescent="0.25">
      <c r="A10" s="7" t="s">
        <v>23</v>
      </c>
      <c r="B10" s="7" t="s">
        <v>30</v>
      </c>
      <c r="C10" s="1">
        <v>10253.5</v>
      </c>
      <c r="D10" s="7">
        <v>98921163.36999999</v>
      </c>
      <c r="E10" s="27">
        <v>-7325092.4540593708</v>
      </c>
      <c r="F10" s="7">
        <f t="shared" si="1"/>
        <v>91596070.915940613</v>
      </c>
      <c r="G10" s="7">
        <v>19941970.289999999</v>
      </c>
      <c r="H10" s="7">
        <v>1500364.54</v>
      </c>
      <c r="I10" s="7">
        <f t="shared" si="2"/>
        <v>70153736.085940614</v>
      </c>
      <c r="J10" s="7">
        <v>0</v>
      </c>
      <c r="K10" s="14">
        <f t="shared" si="3"/>
        <v>8933.151696097977</v>
      </c>
      <c r="L10" s="1">
        <v>10189.299999999999</v>
      </c>
      <c r="M10" s="7">
        <v>95550643.719999999</v>
      </c>
      <c r="N10" s="7">
        <v>-7156105.2755963644</v>
      </c>
      <c r="O10" s="7">
        <f t="shared" si="4"/>
        <v>88394538.444403633</v>
      </c>
      <c r="P10" s="7">
        <v>21586137.390000001</v>
      </c>
      <c r="Q10" s="7">
        <v>1779849.6408000002</v>
      </c>
      <c r="R10" s="7">
        <f t="shared" si="5"/>
        <v>65028551.413603634</v>
      </c>
      <c r="S10" s="7">
        <v>0</v>
      </c>
      <c r="T10" s="14">
        <f t="shared" si="6"/>
        <v>8675.2317082040609</v>
      </c>
      <c r="U10" s="1">
        <f t="shared" si="0"/>
        <v>-64.200000000000728</v>
      </c>
      <c r="V10" s="7">
        <f t="shared" si="0"/>
        <v>-3370519.6499999911</v>
      </c>
      <c r="W10" s="7">
        <f t="shared" si="0"/>
        <v>168987.17846300639</v>
      </c>
      <c r="X10" s="7">
        <f t="shared" si="0"/>
        <v>-3201532.4715369791</v>
      </c>
      <c r="Y10" s="7">
        <f t="shared" si="0"/>
        <v>1644167.1000000015</v>
      </c>
      <c r="Z10" s="7">
        <f t="shared" si="0"/>
        <v>279485.10080000013</v>
      </c>
      <c r="AA10" s="7">
        <f t="shared" si="0"/>
        <v>-5125184.6723369807</v>
      </c>
      <c r="AB10" s="7">
        <f t="shared" si="0"/>
        <v>0</v>
      </c>
      <c r="AC10" s="14">
        <f t="shared" si="0"/>
        <v>-257.91998789391619</v>
      </c>
    </row>
    <row r="11" spans="1:34" x14ac:dyDescent="0.25">
      <c r="A11" s="7" t="s">
        <v>31</v>
      </c>
      <c r="B11" s="7" t="s">
        <v>31</v>
      </c>
      <c r="C11" s="1">
        <v>2438.8000000000002</v>
      </c>
      <c r="D11" s="7">
        <v>21256214.98</v>
      </c>
      <c r="E11" s="27">
        <v>-1574018.4875250096</v>
      </c>
      <c r="F11" s="7">
        <f t="shared" si="1"/>
        <v>19682196.492474992</v>
      </c>
      <c r="G11" s="7">
        <v>3568410.08</v>
      </c>
      <c r="H11" s="7">
        <v>215210.21</v>
      </c>
      <c r="I11" s="7">
        <f t="shared" si="2"/>
        <v>15898576.202474991</v>
      </c>
      <c r="J11" s="7">
        <v>0</v>
      </c>
      <c r="K11" s="14">
        <f t="shared" si="3"/>
        <v>8070.4430426746721</v>
      </c>
      <c r="L11" s="1">
        <v>2387.6999999999998</v>
      </c>
      <c r="M11" s="7">
        <v>21263302.789999999</v>
      </c>
      <c r="N11" s="7">
        <v>-1592479.4156072473</v>
      </c>
      <c r="O11" s="7">
        <f t="shared" si="4"/>
        <v>19670823.374392752</v>
      </c>
      <c r="P11" s="7">
        <v>3705289.8</v>
      </c>
      <c r="Q11" s="7">
        <v>215210.20850000001</v>
      </c>
      <c r="R11" s="7">
        <f t="shared" si="5"/>
        <v>15750323.365892751</v>
      </c>
      <c r="S11" s="7">
        <v>0</v>
      </c>
      <c r="T11" s="14">
        <f t="shared" si="6"/>
        <v>8238.3981967553518</v>
      </c>
      <c r="U11" s="1">
        <f t="shared" si="0"/>
        <v>-51.100000000000364</v>
      </c>
      <c r="V11" s="7">
        <f t="shared" si="0"/>
        <v>7087.8099999986589</v>
      </c>
      <c r="W11" s="7">
        <f t="shared" si="0"/>
        <v>-18460.928082237719</v>
      </c>
      <c r="X11" s="7">
        <f t="shared" si="0"/>
        <v>-11373.118082240224</v>
      </c>
      <c r="Y11" s="7">
        <f t="shared" si="0"/>
        <v>136879.71999999974</v>
      </c>
      <c r="Z11" s="7">
        <f t="shared" si="0"/>
        <v>-1.4999999839346856E-3</v>
      </c>
      <c r="AA11" s="7">
        <f t="shared" si="0"/>
        <v>-148252.83658223972</v>
      </c>
      <c r="AB11" s="7">
        <f t="shared" si="0"/>
        <v>0</v>
      </c>
      <c r="AC11" s="14">
        <f t="shared" si="0"/>
        <v>167.95515408067968</v>
      </c>
    </row>
    <row r="12" spans="1:34" x14ac:dyDescent="0.25">
      <c r="A12" s="7" t="s">
        <v>31</v>
      </c>
      <c r="B12" s="7" t="s">
        <v>32</v>
      </c>
      <c r="C12" s="1">
        <v>298.3</v>
      </c>
      <c r="D12" s="7">
        <v>3606378.63</v>
      </c>
      <c r="E12" s="27">
        <v>-267051.6195840204</v>
      </c>
      <c r="F12" s="7">
        <f t="shared" si="1"/>
        <v>3339327.0104159797</v>
      </c>
      <c r="G12" s="7">
        <v>1229341.67</v>
      </c>
      <c r="H12" s="7">
        <v>90693.36</v>
      </c>
      <c r="I12" s="7">
        <f t="shared" si="2"/>
        <v>2019291.9804159796</v>
      </c>
      <c r="J12" s="7">
        <v>0</v>
      </c>
      <c r="K12" s="14">
        <f t="shared" si="3"/>
        <v>11194.525680241299</v>
      </c>
      <c r="L12" s="1">
        <v>289.2</v>
      </c>
      <c r="M12" s="7">
        <v>3528468.5100000002</v>
      </c>
      <c r="N12" s="7">
        <v>-264258.73375776608</v>
      </c>
      <c r="O12" s="7">
        <f t="shared" si="4"/>
        <v>3264209.7762422343</v>
      </c>
      <c r="P12" s="7">
        <v>1134245.1399999999</v>
      </c>
      <c r="Q12" s="7">
        <v>94958.728199999998</v>
      </c>
      <c r="R12" s="7">
        <f t="shared" si="5"/>
        <v>2035005.9080422341</v>
      </c>
      <c r="S12" s="7">
        <v>0</v>
      </c>
      <c r="T12" s="14">
        <f t="shared" si="6"/>
        <v>11287.032421307864</v>
      </c>
      <c r="U12" s="1">
        <f t="shared" si="0"/>
        <v>-9.1000000000000227</v>
      </c>
      <c r="V12" s="7">
        <f t="shared" si="0"/>
        <v>-77910.119999999646</v>
      </c>
      <c r="W12" s="7">
        <f t="shared" si="0"/>
        <v>2792.8858262543217</v>
      </c>
      <c r="X12" s="7">
        <f t="shared" si="0"/>
        <v>-75117.234173745383</v>
      </c>
      <c r="Y12" s="7">
        <f t="shared" si="0"/>
        <v>-95096.530000000028</v>
      </c>
      <c r="Z12" s="7">
        <f t="shared" si="0"/>
        <v>4265.3681999999972</v>
      </c>
      <c r="AA12" s="7">
        <f t="shared" si="0"/>
        <v>15713.927626254503</v>
      </c>
      <c r="AB12" s="7">
        <f t="shared" si="0"/>
        <v>0</v>
      </c>
      <c r="AC12" s="14">
        <f t="shared" si="0"/>
        <v>92.506741066565155</v>
      </c>
    </row>
    <row r="13" spans="1:34" x14ac:dyDescent="0.25">
      <c r="A13" s="7" t="s">
        <v>33</v>
      </c>
      <c r="B13" s="7" t="s">
        <v>34</v>
      </c>
      <c r="C13" s="1">
        <v>2577.6999999999998</v>
      </c>
      <c r="D13" s="7">
        <v>24601586.239999998</v>
      </c>
      <c r="E13" s="27">
        <v>-1821742.5633225734</v>
      </c>
      <c r="F13" s="7">
        <f t="shared" si="1"/>
        <v>22779843.676677424</v>
      </c>
      <c r="G13" s="7">
        <v>13161066.960000001</v>
      </c>
      <c r="H13" s="7">
        <v>774943.5</v>
      </c>
      <c r="I13" s="7">
        <f t="shared" si="2"/>
        <v>8843833.2166774236</v>
      </c>
      <c r="J13" s="7">
        <v>0</v>
      </c>
      <c r="K13" s="14">
        <f t="shared" si="3"/>
        <v>8837.2749647660421</v>
      </c>
      <c r="L13" s="1">
        <v>2534.1</v>
      </c>
      <c r="M13" s="7">
        <v>23972210.510000002</v>
      </c>
      <c r="N13" s="7">
        <v>-1795358.5179501041</v>
      </c>
      <c r="O13" s="7">
        <f t="shared" si="4"/>
        <v>22176851.992049899</v>
      </c>
      <c r="P13" s="7">
        <v>13217770.390000001</v>
      </c>
      <c r="Q13" s="7">
        <v>966253.3824</v>
      </c>
      <c r="R13" s="7">
        <f t="shared" si="5"/>
        <v>7992828.2196498979</v>
      </c>
      <c r="S13" s="7">
        <v>0</v>
      </c>
      <c r="T13" s="14">
        <f t="shared" si="6"/>
        <v>8751.3720816265741</v>
      </c>
      <c r="U13" s="1">
        <f t="shared" si="0"/>
        <v>-43.599999999999909</v>
      </c>
      <c r="V13" s="7">
        <f t="shared" si="0"/>
        <v>-629375.72999999672</v>
      </c>
      <c r="W13" s="7">
        <f t="shared" si="0"/>
        <v>26384.045372469351</v>
      </c>
      <c r="X13" s="7">
        <f t="shared" si="0"/>
        <v>-602991.68462752551</v>
      </c>
      <c r="Y13" s="7">
        <f t="shared" si="0"/>
        <v>56703.429999999702</v>
      </c>
      <c r="Z13" s="7">
        <f t="shared" si="0"/>
        <v>191309.8824</v>
      </c>
      <c r="AA13" s="7">
        <f t="shared" si="0"/>
        <v>-851004.99702752568</v>
      </c>
      <c r="AB13" s="7">
        <f t="shared" si="0"/>
        <v>0</v>
      </c>
      <c r="AC13" s="14">
        <f t="shared" si="0"/>
        <v>-85.902883139468031</v>
      </c>
    </row>
    <row r="14" spans="1:34" x14ac:dyDescent="0.25">
      <c r="A14" s="7" t="s">
        <v>33</v>
      </c>
      <c r="B14" s="7" t="s">
        <v>35</v>
      </c>
      <c r="C14" s="1">
        <v>1305.0999999999999</v>
      </c>
      <c r="D14" s="7">
        <v>14018111.560000001</v>
      </c>
      <c r="E14" s="27">
        <v>-1038038.37025495</v>
      </c>
      <c r="F14" s="7">
        <f t="shared" si="1"/>
        <v>12980073.18974505</v>
      </c>
      <c r="G14" s="7">
        <v>4856953.3099999996</v>
      </c>
      <c r="H14" s="7">
        <v>338997.53</v>
      </c>
      <c r="I14" s="7">
        <f t="shared" si="2"/>
        <v>7784122.3497450501</v>
      </c>
      <c r="J14" s="7">
        <v>0</v>
      </c>
      <c r="K14" s="14">
        <f t="shared" si="3"/>
        <v>9945.6541182630081</v>
      </c>
      <c r="L14" s="1">
        <v>1316.9</v>
      </c>
      <c r="M14" s="7">
        <v>14183898.75</v>
      </c>
      <c r="N14" s="7">
        <v>-1062279.3182936357</v>
      </c>
      <c r="O14" s="7">
        <f t="shared" si="4"/>
        <v>13121619.431706365</v>
      </c>
      <c r="P14" s="7">
        <v>4945057.45</v>
      </c>
      <c r="Q14" s="7">
        <v>394776.25760000001</v>
      </c>
      <c r="R14" s="7">
        <f t="shared" si="5"/>
        <v>7781785.7241063649</v>
      </c>
      <c r="S14" s="7">
        <v>0</v>
      </c>
      <c r="T14" s="14">
        <f t="shared" si="6"/>
        <v>9964.0211342595212</v>
      </c>
      <c r="U14" s="1">
        <f t="shared" si="0"/>
        <v>11.800000000000182</v>
      </c>
      <c r="V14" s="7">
        <f t="shared" si="0"/>
        <v>165787.18999999948</v>
      </c>
      <c r="W14" s="7">
        <f t="shared" si="0"/>
        <v>-24240.948038685718</v>
      </c>
      <c r="X14" s="7">
        <f t="shared" si="0"/>
        <v>141546.24196131527</v>
      </c>
      <c r="Y14" s="7">
        <f t="shared" si="0"/>
        <v>88104.140000000596</v>
      </c>
      <c r="Z14" s="7">
        <f t="shared" si="0"/>
        <v>55778.727599999984</v>
      </c>
      <c r="AA14" s="7">
        <f t="shared" si="0"/>
        <v>-2336.6256386851892</v>
      </c>
      <c r="AB14" s="7">
        <f t="shared" si="0"/>
        <v>0</v>
      </c>
      <c r="AC14" s="14">
        <f t="shared" si="0"/>
        <v>18.367015996513146</v>
      </c>
    </row>
    <row r="15" spans="1:34" x14ac:dyDescent="0.25">
      <c r="A15" s="7" t="s">
        <v>33</v>
      </c>
      <c r="B15" s="7" t="s">
        <v>36</v>
      </c>
      <c r="C15" s="1">
        <v>52806.8</v>
      </c>
      <c r="D15" s="7">
        <v>482713144.15000004</v>
      </c>
      <c r="E15" s="27">
        <v>-35744812.224486873</v>
      </c>
      <c r="F15" s="7">
        <f t="shared" si="1"/>
        <v>446968331.92551315</v>
      </c>
      <c r="G15" s="7">
        <v>128793470.75</v>
      </c>
      <c r="H15" s="7">
        <v>10216380.560000001</v>
      </c>
      <c r="I15" s="7">
        <f t="shared" si="2"/>
        <v>307958480.61551315</v>
      </c>
      <c r="J15" s="7">
        <v>0</v>
      </c>
      <c r="K15" s="14">
        <f t="shared" si="3"/>
        <v>8464.2192279311203</v>
      </c>
      <c r="L15" s="1">
        <v>53223</v>
      </c>
      <c r="M15" s="7">
        <v>484481461.29000002</v>
      </c>
      <c r="N15" s="7">
        <v>-36284426.834691398</v>
      </c>
      <c r="O15" s="7">
        <f t="shared" si="4"/>
        <v>448197034.45530862</v>
      </c>
      <c r="P15" s="7">
        <v>129327138.05</v>
      </c>
      <c r="Q15" s="7">
        <v>10833549.8159</v>
      </c>
      <c r="R15" s="7">
        <f t="shared" si="5"/>
        <v>308036346.58940858</v>
      </c>
      <c r="S15" s="7">
        <v>0</v>
      </c>
      <c r="T15" s="14">
        <f t="shared" si="6"/>
        <v>8421.1155788908673</v>
      </c>
      <c r="U15" s="1">
        <f t="shared" si="0"/>
        <v>416.19999999999709</v>
      </c>
      <c r="V15" s="7">
        <f t="shared" si="0"/>
        <v>1768317.1399999857</v>
      </c>
      <c r="W15" s="7">
        <f t="shared" si="0"/>
        <v>-539614.61020452529</v>
      </c>
      <c r="X15" s="7">
        <f t="shared" si="0"/>
        <v>1228702.5297954679</v>
      </c>
      <c r="Y15" s="7">
        <f t="shared" si="0"/>
        <v>533667.29999999702</v>
      </c>
      <c r="Z15" s="7">
        <f t="shared" si="0"/>
        <v>617169.25589999929</v>
      </c>
      <c r="AA15" s="7">
        <f t="shared" si="0"/>
        <v>77865.973895430565</v>
      </c>
      <c r="AB15" s="7">
        <f t="shared" si="0"/>
        <v>0</v>
      </c>
      <c r="AC15" s="14">
        <f t="shared" si="0"/>
        <v>-43.103649040253003</v>
      </c>
    </row>
    <row r="16" spans="1:34" x14ac:dyDescent="0.25">
      <c r="A16" s="7" t="s">
        <v>33</v>
      </c>
      <c r="B16" s="7" t="s">
        <v>37</v>
      </c>
      <c r="C16" s="1">
        <v>14596.4</v>
      </c>
      <c r="D16" s="7">
        <v>128898009.14</v>
      </c>
      <c r="E16" s="27">
        <v>-9544871.9154574368</v>
      </c>
      <c r="F16" s="7">
        <f t="shared" si="1"/>
        <v>119353137.22454256</v>
      </c>
      <c r="G16" s="7">
        <v>43814438.960000001</v>
      </c>
      <c r="H16" s="7">
        <v>3494052.49</v>
      </c>
      <c r="I16" s="7">
        <f t="shared" si="2"/>
        <v>72044645.774542555</v>
      </c>
      <c r="J16" s="7">
        <v>0</v>
      </c>
      <c r="K16" s="14">
        <f t="shared" si="3"/>
        <v>8176.8886317545803</v>
      </c>
      <c r="L16" s="1">
        <v>14574.2</v>
      </c>
      <c r="M16" s="7">
        <v>128221343.77</v>
      </c>
      <c r="N16" s="7">
        <v>-9602922.5850677714</v>
      </c>
      <c r="O16" s="7">
        <f t="shared" si="4"/>
        <v>118618421.18493223</v>
      </c>
      <c r="P16" s="7">
        <v>47723927.130000003</v>
      </c>
      <c r="Q16" s="7">
        <v>3820085.6402999996</v>
      </c>
      <c r="R16" s="7">
        <f t="shared" si="5"/>
        <v>67074408.414632238</v>
      </c>
      <c r="S16" s="7">
        <v>0</v>
      </c>
      <c r="T16" s="14">
        <f t="shared" si="6"/>
        <v>8138.931892311909</v>
      </c>
      <c r="U16" s="1">
        <f t="shared" si="0"/>
        <v>-22.199999999998909</v>
      </c>
      <c r="V16" s="7">
        <f t="shared" si="0"/>
        <v>-676665.37000000477</v>
      </c>
      <c r="W16" s="7">
        <f t="shared" si="0"/>
        <v>-58050.66961033456</v>
      </c>
      <c r="X16" s="7">
        <f t="shared" si="0"/>
        <v>-734716.03961032629</v>
      </c>
      <c r="Y16" s="7">
        <f t="shared" si="0"/>
        <v>3909488.1700000018</v>
      </c>
      <c r="Z16" s="7">
        <f t="shared" si="0"/>
        <v>326033.1502999994</v>
      </c>
      <c r="AA16" s="7">
        <f t="shared" si="0"/>
        <v>-4970237.3599103168</v>
      </c>
      <c r="AB16" s="7">
        <f t="shared" si="0"/>
        <v>0</v>
      </c>
      <c r="AC16" s="14">
        <f t="shared" si="0"/>
        <v>-37.956739442671278</v>
      </c>
    </row>
    <row r="17" spans="1:29" x14ac:dyDescent="0.25">
      <c r="A17" s="7" t="s">
        <v>33</v>
      </c>
      <c r="B17" s="7" t="s">
        <v>38</v>
      </c>
      <c r="C17" s="1">
        <v>179.8</v>
      </c>
      <c r="D17" s="7">
        <v>2976660.6</v>
      </c>
      <c r="E17" s="27">
        <v>-220421.12482846595</v>
      </c>
      <c r="F17" s="7">
        <f t="shared" si="1"/>
        <v>2756239.4751715343</v>
      </c>
      <c r="G17" s="7">
        <v>932470.15</v>
      </c>
      <c r="H17" s="7">
        <v>77166.39</v>
      </c>
      <c r="I17" s="7">
        <f t="shared" si="2"/>
        <v>1746602.9351715345</v>
      </c>
      <c r="J17" s="7">
        <v>0</v>
      </c>
      <c r="K17" s="14">
        <f t="shared" si="3"/>
        <v>15329.474277928444</v>
      </c>
      <c r="L17" s="1">
        <v>178.5</v>
      </c>
      <c r="M17" s="7">
        <v>2897852.76</v>
      </c>
      <c r="N17" s="7">
        <v>-217029.8243568702</v>
      </c>
      <c r="O17" s="7">
        <f t="shared" si="4"/>
        <v>2680822.9356431295</v>
      </c>
      <c r="P17" s="7">
        <v>1004483.82</v>
      </c>
      <c r="Q17" s="7">
        <v>64869.3897</v>
      </c>
      <c r="R17" s="7">
        <f t="shared" si="5"/>
        <v>1611469.7259431297</v>
      </c>
      <c r="S17" s="7">
        <v>0</v>
      </c>
      <c r="T17" s="14">
        <f t="shared" si="6"/>
        <v>15018.615885955907</v>
      </c>
      <c r="U17" s="1">
        <f t="shared" si="0"/>
        <v>-1.3000000000000114</v>
      </c>
      <c r="V17" s="7">
        <f t="shared" si="0"/>
        <v>-78807.840000000317</v>
      </c>
      <c r="W17" s="7">
        <f t="shared" si="0"/>
        <v>3391.3004715957504</v>
      </c>
      <c r="X17" s="7">
        <f t="shared" si="0"/>
        <v>-75416.539528404828</v>
      </c>
      <c r="Y17" s="7">
        <f t="shared" si="0"/>
        <v>72013.669999999925</v>
      </c>
      <c r="Z17" s="7">
        <f t="shared" si="0"/>
        <v>-12297.0003</v>
      </c>
      <c r="AA17" s="7">
        <f t="shared" si="0"/>
        <v>-135133.2092284048</v>
      </c>
      <c r="AB17" s="7">
        <f t="shared" si="0"/>
        <v>0</v>
      </c>
      <c r="AC17" s="14">
        <f t="shared" si="0"/>
        <v>-310.85839197253699</v>
      </c>
    </row>
    <row r="18" spans="1:29" x14ac:dyDescent="0.25">
      <c r="A18" s="7" t="s">
        <v>33</v>
      </c>
      <c r="B18" s="7" t="s">
        <v>39</v>
      </c>
      <c r="C18" s="1">
        <v>39548.1</v>
      </c>
      <c r="D18" s="7">
        <v>377995223.93000001</v>
      </c>
      <c r="E18" s="27">
        <v>-27990471.079718821</v>
      </c>
      <c r="F18" s="7">
        <f t="shared" si="1"/>
        <v>350004752.85028118</v>
      </c>
      <c r="G18" s="7">
        <v>74237786.890000001</v>
      </c>
      <c r="H18" s="7">
        <v>5033040.6900000004</v>
      </c>
      <c r="I18" s="7">
        <f t="shared" si="2"/>
        <v>270733925.2702812</v>
      </c>
      <c r="J18" s="7">
        <v>0</v>
      </c>
      <c r="K18" s="14">
        <f t="shared" si="3"/>
        <v>8850.1028582986582</v>
      </c>
      <c r="L18" s="1">
        <v>39103.599999999999</v>
      </c>
      <c r="M18" s="7">
        <v>372505477.08999997</v>
      </c>
      <c r="N18" s="7">
        <v>-27898173.220096536</v>
      </c>
      <c r="O18" s="7">
        <f t="shared" si="4"/>
        <v>344607303.86990345</v>
      </c>
      <c r="P18" s="7">
        <v>76775655.079999998</v>
      </c>
      <c r="Q18" s="7">
        <v>5754141.0203999998</v>
      </c>
      <c r="R18" s="7">
        <f t="shared" si="5"/>
        <v>262077507.76950347</v>
      </c>
      <c r="S18" s="7">
        <v>0</v>
      </c>
      <c r="T18" s="14">
        <f t="shared" si="6"/>
        <v>8812.6746353252256</v>
      </c>
      <c r="U18" s="1">
        <f t="shared" si="0"/>
        <v>-444.5</v>
      </c>
      <c r="V18" s="7">
        <f t="shared" si="0"/>
        <v>-5489746.8400000334</v>
      </c>
      <c r="W18" s="7">
        <f t="shared" si="0"/>
        <v>92297.85962228477</v>
      </c>
      <c r="X18" s="7">
        <f t="shared" si="0"/>
        <v>-5397448.9803777337</v>
      </c>
      <c r="Y18" s="7">
        <f t="shared" si="0"/>
        <v>2537868.1899999976</v>
      </c>
      <c r="Z18" s="7">
        <f t="shared" si="0"/>
        <v>721100.3303999994</v>
      </c>
      <c r="AA18" s="7">
        <f t="shared" si="0"/>
        <v>-8656417.5007777214</v>
      </c>
      <c r="AB18" s="7">
        <f t="shared" si="0"/>
        <v>0</v>
      </c>
      <c r="AC18" s="14">
        <f t="shared" si="0"/>
        <v>-37.428222973432639</v>
      </c>
    </row>
    <row r="19" spans="1:29" x14ac:dyDescent="0.25">
      <c r="A19" s="7" t="s">
        <v>33</v>
      </c>
      <c r="B19" s="7" t="s">
        <v>40</v>
      </c>
      <c r="C19" s="1">
        <v>2802.2</v>
      </c>
      <c r="D19" s="7">
        <v>24921588.139999997</v>
      </c>
      <c r="E19" s="27">
        <v>-1845438.6403107415</v>
      </c>
      <c r="F19" s="7">
        <f t="shared" si="1"/>
        <v>23076149.499689255</v>
      </c>
      <c r="G19" s="7">
        <v>1804107.95</v>
      </c>
      <c r="H19" s="7">
        <v>111867.51</v>
      </c>
      <c r="I19" s="7">
        <f t="shared" si="2"/>
        <v>21160174.039689254</v>
      </c>
      <c r="J19" s="7">
        <v>0</v>
      </c>
      <c r="K19" s="14">
        <f t="shared" si="3"/>
        <v>8235.0115979192269</v>
      </c>
      <c r="L19" s="1">
        <v>2785</v>
      </c>
      <c r="M19" s="7">
        <v>24383835.07</v>
      </c>
      <c r="N19" s="7">
        <v>-1826186.4493035844</v>
      </c>
      <c r="O19" s="7">
        <f t="shared" si="4"/>
        <v>22557648.620696414</v>
      </c>
      <c r="P19" s="7">
        <v>1648120.18</v>
      </c>
      <c r="Q19" s="7">
        <v>156853.23070000001</v>
      </c>
      <c r="R19" s="7">
        <f t="shared" si="5"/>
        <v>20752675.209996413</v>
      </c>
      <c r="S19" s="7">
        <v>0</v>
      </c>
      <c r="T19" s="14">
        <f t="shared" si="6"/>
        <v>8099.6942982751934</v>
      </c>
      <c r="U19" s="1">
        <f t="shared" si="0"/>
        <v>-17.199999999999818</v>
      </c>
      <c r="V19" s="7">
        <f t="shared" si="0"/>
        <v>-537753.06999999657</v>
      </c>
      <c r="W19" s="7">
        <f t="shared" si="0"/>
        <v>19252.191007157089</v>
      </c>
      <c r="X19" s="7">
        <f t="shared" si="0"/>
        <v>-518500.87899284065</v>
      </c>
      <c r="Y19" s="7">
        <f t="shared" si="0"/>
        <v>-155987.77000000002</v>
      </c>
      <c r="Z19" s="7">
        <f t="shared" si="0"/>
        <v>44985.72070000002</v>
      </c>
      <c r="AA19" s="7">
        <f t="shared" si="0"/>
        <v>-407498.82969284058</v>
      </c>
      <c r="AB19" s="7">
        <f t="shared" si="0"/>
        <v>0</v>
      </c>
      <c r="AC19" s="14">
        <f t="shared" si="0"/>
        <v>-135.31729964403348</v>
      </c>
    </row>
    <row r="20" spans="1:29" x14ac:dyDescent="0.25">
      <c r="A20" s="7" t="s">
        <v>41</v>
      </c>
      <c r="B20" s="7" t="s">
        <v>41</v>
      </c>
      <c r="C20" s="1">
        <v>1751.7</v>
      </c>
      <c r="D20" s="7">
        <v>16089810.290000001</v>
      </c>
      <c r="E20" s="27">
        <v>-1191447.2487721394</v>
      </c>
      <c r="F20" s="7">
        <f t="shared" si="1"/>
        <v>14898363.041227862</v>
      </c>
      <c r="G20" s="7">
        <v>5856359.96</v>
      </c>
      <c r="H20" s="7">
        <v>634423.24</v>
      </c>
      <c r="I20" s="7">
        <f t="shared" si="2"/>
        <v>8407579.8412278611</v>
      </c>
      <c r="J20" s="7">
        <v>0</v>
      </c>
      <c r="K20" s="14">
        <f t="shared" si="3"/>
        <v>8505.0882235701665</v>
      </c>
      <c r="L20" s="1">
        <v>1700.1</v>
      </c>
      <c r="M20" s="7">
        <v>15667956.300000001</v>
      </c>
      <c r="N20" s="7">
        <v>-1173425.3205535945</v>
      </c>
      <c r="O20" s="7">
        <f t="shared" si="4"/>
        <v>14494530.979446406</v>
      </c>
      <c r="P20" s="7">
        <v>6181125.2699999996</v>
      </c>
      <c r="Q20" s="7">
        <v>737379.93550000002</v>
      </c>
      <c r="R20" s="7">
        <f t="shared" si="5"/>
        <v>7576025.7739464063</v>
      </c>
      <c r="S20" s="7">
        <v>0</v>
      </c>
      <c r="T20" s="14">
        <f t="shared" si="6"/>
        <v>8525.6931824283311</v>
      </c>
      <c r="U20" s="1">
        <f t="shared" si="0"/>
        <v>-51.600000000000136</v>
      </c>
      <c r="V20" s="7">
        <f t="shared" si="0"/>
        <v>-421853.99000000022</v>
      </c>
      <c r="W20" s="7">
        <f t="shared" si="0"/>
        <v>18021.928218544926</v>
      </c>
      <c r="X20" s="7">
        <f t="shared" si="0"/>
        <v>-403832.06178145669</v>
      </c>
      <c r="Y20" s="7">
        <f t="shared" si="0"/>
        <v>324765.30999999959</v>
      </c>
      <c r="Z20" s="7">
        <f t="shared" si="0"/>
        <v>102956.69550000003</v>
      </c>
      <c r="AA20" s="7">
        <f t="shared" si="0"/>
        <v>-831554.0672814548</v>
      </c>
      <c r="AB20" s="7">
        <f t="shared" si="0"/>
        <v>0</v>
      </c>
      <c r="AC20" s="14">
        <f t="shared" si="0"/>
        <v>20.604958858164537</v>
      </c>
    </row>
    <row r="21" spans="1:29" x14ac:dyDescent="0.25">
      <c r="A21" s="7" t="s">
        <v>42</v>
      </c>
      <c r="B21" s="7" t="s">
        <v>43</v>
      </c>
      <c r="C21" s="1">
        <v>141.19999999999999</v>
      </c>
      <c r="D21" s="7">
        <v>2265773.2400000002</v>
      </c>
      <c r="E21" s="27">
        <v>-167780.05734581826</v>
      </c>
      <c r="F21" s="7">
        <f t="shared" si="1"/>
        <v>2097993.182654182</v>
      </c>
      <c r="G21" s="7">
        <v>557921.71</v>
      </c>
      <c r="H21" s="7">
        <v>64410</v>
      </c>
      <c r="I21" s="7">
        <f t="shared" si="2"/>
        <v>1475661.472654182</v>
      </c>
      <c r="J21" s="7">
        <v>0</v>
      </c>
      <c r="K21" s="14">
        <f t="shared" si="3"/>
        <v>14858.308659023953</v>
      </c>
      <c r="L21" s="1">
        <v>146.9</v>
      </c>
      <c r="M21" s="7">
        <v>2328140.83</v>
      </c>
      <c r="N21" s="7">
        <v>-174362.20445270589</v>
      </c>
      <c r="O21" s="7">
        <f t="shared" si="4"/>
        <v>2153778.625547294</v>
      </c>
      <c r="P21" s="7">
        <v>531690.77</v>
      </c>
      <c r="Q21" s="7">
        <v>63166.882100000003</v>
      </c>
      <c r="R21" s="7">
        <f t="shared" si="5"/>
        <v>1558920.973447294</v>
      </c>
      <c r="S21" s="7">
        <v>0</v>
      </c>
      <c r="T21" s="14">
        <f t="shared" si="6"/>
        <v>14661.529105155167</v>
      </c>
      <c r="U21" s="1">
        <f t="shared" si="0"/>
        <v>5.7000000000000171</v>
      </c>
      <c r="V21" s="7">
        <f t="shared" si="0"/>
        <v>62367.589999999851</v>
      </c>
      <c r="W21" s="7">
        <f t="shared" si="0"/>
        <v>-6582.1471068876272</v>
      </c>
      <c r="X21" s="7">
        <f t="shared" si="0"/>
        <v>55785.442893112078</v>
      </c>
      <c r="Y21" s="7">
        <f t="shared" si="0"/>
        <v>-26230.939999999944</v>
      </c>
      <c r="Z21" s="7">
        <f t="shared" si="0"/>
        <v>-1243.1178999999975</v>
      </c>
      <c r="AA21" s="7">
        <f t="shared" si="0"/>
        <v>83259.500793111976</v>
      </c>
      <c r="AB21" s="7">
        <f t="shared" si="0"/>
        <v>0</v>
      </c>
      <c r="AC21" s="14">
        <f t="shared" si="0"/>
        <v>-196.77955386878602</v>
      </c>
    </row>
    <row r="22" spans="1:29" x14ac:dyDescent="0.25">
      <c r="A22" s="7" t="s">
        <v>42</v>
      </c>
      <c r="B22" s="7" t="s">
        <v>44</v>
      </c>
      <c r="C22" s="1">
        <v>50</v>
      </c>
      <c r="D22" s="7">
        <v>936912.61</v>
      </c>
      <c r="E22" s="27">
        <v>-69378.192247437895</v>
      </c>
      <c r="F22" s="7">
        <f t="shared" si="1"/>
        <v>867534.41775256209</v>
      </c>
      <c r="G22" s="7">
        <v>344879.04</v>
      </c>
      <c r="H22" s="7">
        <v>32922.129999999997</v>
      </c>
      <c r="I22" s="7">
        <f t="shared" si="2"/>
        <v>489733.24775256211</v>
      </c>
      <c r="J22" s="7">
        <v>0</v>
      </c>
      <c r="K22" s="14">
        <f t="shared" si="3"/>
        <v>17350.688355051243</v>
      </c>
      <c r="L22" s="1">
        <v>50.5</v>
      </c>
      <c r="M22" s="7">
        <v>954930.55</v>
      </c>
      <c r="N22" s="7">
        <v>-71517.922649565357</v>
      </c>
      <c r="O22" s="7">
        <f t="shared" si="4"/>
        <v>883412.62735043466</v>
      </c>
      <c r="P22" s="7">
        <v>333797.76000000001</v>
      </c>
      <c r="Q22" s="7">
        <v>37326.324500000002</v>
      </c>
      <c r="R22" s="7">
        <f t="shared" si="5"/>
        <v>512288.54285043466</v>
      </c>
      <c r="S22" s="7">
        <v>0</v>
      </c>
      <c r="T22" s="14">
        <f t="shared" si="6"/>
        <v>17493.319353473955</v>
      </c>
      <c r="U22" s="1">
        <f t="shared" si="0"/>
        <v>0.5</v>
      </c>
      <c r="V22" s="7">
        <f t="shared" si="0"/>
        <v>18017.940000000061</v>
      </c>
      <c r="W22" s="7">
        <f t="shared" si="0"/>
        <v>-2139.7304021274613</v>
      </c>
      <c r="X22" s="7">
        <f t="shared" si="0"/>
        <v>15878.20959787257</v>
      </c>
      <c r="Y22" s="7">
        <f t="shared" si="0"/>
        <v>-11081.27999999997</v>
      </c>
      <c r="Z22" s="7">
        <f t="shared" si="0"/>
        <v>4404.1945000000051</v>
      </c>
      <c r="AA22" s="7">
        <f t="shared" si="0"/>
        <v>22555.295097872557</v>
      </c>
      <c r="AB22" s="7">
        <f t="shared" si="0"/>
        <v>0</v>
      </c>
      <c r="AC22" s="14">
        <f t="shared" si="0"/>
        <v>142.63099842271185</v>
      </c>
    </row>
    <row r="23" spans="1:29" x14ac:dyDescent="0.25">
      <c r="A23" s="7" t="s">
        <v>42</v>
      </c>
      <c r="B23" s="7" t="s">
        <v>45</v>
      </c>
      <c r="C23" s="1">
        <v>287.89999999999998</v>
      </c>
      <c r="D23" s="7">
        <v>3468477.87</v>
      </c>
      <c r="E23" s="27">
        <v>-256840.09575967165</v>
      </c>
      <c r="F23" s="7">
        <f t="shared" si="1"/>
        <v>3211637.7742403285</v>
      </c>
      <c r="G23" s="7">
        <v>783482.52</v>
      </c>
      <c r="H23" s="7">
        <v>83611.39</v>
      </c>
      <c r="I23" s="7">
        <f t="shared" si="2"/>
        <v>2344543.8642403283</v>
      </c>
      <c r="J23" s="7">
        <v>0</v>
      </c>
      <c r="K23" s="14">
        <f t="shared" si="3"/>
        <v>11155.393449949041</v>
      </c>
      <c r="L23" s="1">
        <v>289</v>
      </c>
      <c r="M23" s="7">
        <v>3443167.92</v>
      </c>
      <c r="N23" s="7">
        <v>-257870.28907183337</v>
      </c>
      <c r="O23" s="7">
        <f t="shared" si="4"/>
        <v>3185297.6309281667</v>
      </c>
      <c r="P23" s="7">
        <v>778894.99</v>
      </c>
      <c r="Q23" s="7">
        <v>89166.852799999993</v>
      </c>
      <c r="R23" s="7">
        <f t="shared" si="5"/>
        <v>2317235.7881281669</v>
      </c>
      <c r="S23" s="7">
        <v>0</v>
      </c>
      <c r="T23" s="14">
        <f t="shared" si="6"/>
        <v>11021.791110478085</v>
      </c>
      <c r="U23" s="1">
        <f t="shared" si="0"/>
        <v>1.1000000000000227</v>
      </c>
      <c r="V23" s="7">
        <f t="shared" si="0"/>
        <v>-25309.950000000186</v>
      </c>
      <c r="W23" s="7">
        <f t="shared" si="0"/>
        <v>-1030.1933121617185</v>
      </c>
      <c r="X23" s="7">
        <f t="shared" si="0"/>
        <v>-26340.143312161788</v>
      </c>
      <c r="Y23" s="7">
        <f t="shared" si="0"/>
        <v>-4587.5300000000279</v>
      </c>
      <c r="Z23" s="7">
        <f t="shared" si="0"/>
        <v>5555.4627999999939</v>
      </c>
      <c r="AA23" s="7">
        <f t="shared" si="0"/>
        <v>-27308.07611216139</v>
      </c>
      <c r="AB23" s="7">
        <f t="shared" si="0"/>
        <v>0</v>
      </c>
      <c r="AC23" s="14">
        <f t="shared" si="0"/>
        <v>-133.60233947095549</v>
      </c>
    </row>
    <row r="24" spans="1:29" x14ac:dyDescent="0.25">
      <c r="A24" s="7" t="s">
        <v>42</v>
      </c>
      <c r="B24" s="7" t="s">
        <v>46</v>
      </c>
      <c r="C24" s="1">
        <v>50.9</v>
      </c>
      <c r="D24" s="7">
        <v>976896.6</v>
      </c>
      <c r="E24" s="27">
        <v>-72338.998746818485</v>
      </c>
      <c r="F24" s="7">
        <f t="shared" si="1"/>
        <v>904557.60125318146</v>
      </c>
      <c r="G24" s="7">
        <v>190423.57</v>
      </c>
      <c r="H24" s="7">
        <v>21653.93</v>
      </c>
      <c r="I24" s="7">
        <f t="shared" si="2"/>
        <v>692480.10125318135</v>
      </c>
      <c r="J24" s="7">
        <v>0</v>
      </c>
      <c r="K24" s="14">
        <f t="shared" si="3"/>
        <v>17771.269179826748</v>
      </c>
      <c r="L24" s="1">
        <v>50</v>
      </c>
      <c r="M24" s="7">
        <v>938837.89</v>
      </c>
      <c r="N24" s="7">
        <v>-70312.689857394493</v>
      </c>
      <c r="O24" s="7">
        <f t="shared" si="4"/>
        <v>868525.20014260546</v>
      </c>
      <c r="P24" s="7">
        <v>181991.6</v>
      </c>
      <c r="Q24" s="7">
        <v>21653.926899999999</v>
      </c>
      <c r="R24" s="7">
        <f t="shared" si="5"/>
        <v>664879.67324260552</v>
      </c>
      <c r="S24" s="7">
        <v>0</v>
      </c>
      <c r="T24" s="14">
        <f t="shared" si="6"/>
        <v>17370.504002852111</v>
      </c>
      <c r="U24" s="1">
        <f t="shared" si="0"/>
        <v>-0.89999999999999858</v>
      </c>
      <c r="V24" s="7">
        <f t="shared" si="0"/>
        <v>-38058.709999999963</v>
      </c>
      <c r="W24" s="7">
        <f t="shared" si="0"/>
        <v>2026.3088894239918</v>
      </c>
      <c r="X24" s="7">
        <f t="shared" si="0"/>
        <v>-36032.401110576</v>
      </c>
      <c r="Y24" s="7">
        <f t="shared" si="0"/>
        <v>-8431.9700000000012</v>
      </c>
      <c r="Z24" s="7">
        <f t="shared" si="0"/>
        <v>-3.1000000017229468E-3</v>
      </c>
      <c r="AA24" s="7">
        <f t="shared" si="0"/>
        <v>-27600.428010575823</v>
      </c>
      <c r="AB24" s="7">
        <f t="shared" si="0"/>
        <v>0</v>
      </c>
      <c r="AC24" s="14">
        <f t="shared" si="0"/>
        <v>-400.76517697463714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915699.49</v>
      </c>
      <c r="E25" s="27">
        <v>-67807.364934602418</v>
      </c>
      <c r="F25" s="7">
        <f t="shared" si="1"/>
        <v>847892.12506539759</v>
      </c>
      <c r="G25" s="7">
        <v>158168.98000000001</v>
      </c>
      <c r="H25" s="7">
        <v>16959.54</v>
      </c>
      <c r="I25" s="7">
        <f t="shared" si="2"/>
        <v>672763.60506539757</v>
      </c>
      <c r="J25" s="7">
        <v>0</v>
      </c>
      <c r="K25" s="14">
        <f t="shared" si="3"/>
        <v>16957.84250130795</v>
      </c>
      <c r="L25" s="1">
        <v>50</v>
      </c>
      <c r="M25" s="7">
        <v>925089.51</v>
      </c>
      <c r="N25" s="7">
        <v>-69283.027985756984</v>
      </c>
      <c r="O25" s="7">
        <f t="shared" si="4"/>
        <v>855806.48201424303</v>
      </c>
      <c r="P25" s="7">
        <v>154767.62</v>
      </c>
      <c r="Q25" s="7">
        <v>18313.4103</v>
      </c>
      <c r="R25" s="7">
        <f t="shared" si="5"/>
        <v>682725.45171424304</v>
      </c>
      <c r="S25" s="7">
        <v>0</v>
      </c>
      <c r="T25" s="14">
        <f t="shared" si="6"/>
        <v>17116.12964028486</v>
      </c>
      <c r="U25" s="1">
        <f t="shared" si="0"/>
        <v>0</v>
      </c>
      <c r="V25" s="7">
        <f t="shared" si="0"/>
        <v>9390.0200000000186</v>
      </c>
      <c r="W25" s="7">
        <f t="shared" si="0"/>
        <v>-1475.6630511545663</v>
      </c>
      <c r="X25" s="7">
        <f t="shared" si="0"/>
        <v>7914.3569488454377</v>
      </c>
      <c r="Y25" s="7">
        <f t="shared" si="0"/>
        <v>-3401.3600000000151</v>
      </c>
      <c r="Z25" s="7">
        <f t="shared" si="0"/>
        <v>1353.8702999999987</v>
      </c>
      <c r="AA25" s="7">
        <f t="shared" si="0"/>
        <v>9961.8466488454724</v>
      </c>
      <c r="AB25" s="7">
        <f t="shared" si="0"/>
        <v>0</v>
      </c>
      <c r="AC25" s="14">
        <f t="shared" si="0"/>
        <v>158.28713897690977</v>
      </c>
    </row>
    <row r="26" spans="1:29" x14ac:dyDescent="0.25">
      <c r="A26" s="7" t="s">
        <v>48</v>
      </c>
      <c r="B26" s="7" t="s">
        <v>49</v>
      </c>
      <c r="C26" s="1">
        <v>1690.9</v>
      </c>
      <c r="D26" s="7">
        <v>16273078.180000002</v>
      </c>
      <c r="E26" s="27">
        <v>-1205018.199541179</v>
      </c>
      <c r="F26" s="7">
        <f t="shared" si="1"/>
        <v>15068059.980458822</v>
      </c>
      <c r="G26" s="7">
        <v>1236053.8400000001</v>
      </c>
      <c r="H26" s="7">
        <v>105997.94</v>
      </c>
      <c r="I26" s="7">
        <f t="shared" si="2"/>
        <v>13726008.200458823</v>
      </c>
      <c r="J26" s="7">
        <v>0</v>
      </c>
      <c r="K26" s="14">
        <f t="shared" si="3"/>
        <v>8911.2661780464969</v>
      </c>
      <c r="L26" s="1">
        <v>2485.5</v>
      </c>
      <c r="M26" s="7">
        <v>23118412.420000002</v>
      </c>
      <c r="N26" s="7">
        <v>-1731414.7413487935</v>
      </c>
      <c r="O26" s="7">
        <f t="shared" si="4"/>
        <v>21386997.67865121</v>
      </c>
      <c r="P26" s="7">
        <v>1227286.6599999999</v>
      </c>
      <c r="Q26" s="7">
        <v>107570.6868</v>
      </c>
      <c r="R26" s="7">
        <f t="shared" si="5"/>
        <v>20052140.33185121</v>
      </c>
      <c r="S26" s="7">
        <v>0</v>
      </c>
      <c r="T26" s="14">
        <f t="shared" si="6"/>
        <v>8604.7063683971883</v>
      </c>
      <c r="U26" s="1">
        <f t="shared" si="0"/>
        <v>794.59999999999991</v>
      </c>
      <c r="V26" s="7">
        <f t="shared" si="0"/>
        <v>6845334.2400000002</v>
      </c>
      <c r="W26" s="7">
        <f t="shared" si="0"/>
        <v>-526396.5418076145</v>
      </c>
      <c r="X26" s="7">
        <f t="shared" si="0"/>
        <v>6318937.6981923878</v>
      </c>
      <c r="Y26" s="7">
        <f t="shared" si="0"/>
        <v>-8767.1800000001676</v>
      </c>
      <c r="Z26" s="7">
        <f t="shared" si="0"/>
        <v>1572.7467999999935</v>
      </c>
      <c r="AA26" s="7">
        <f t="shared" si="0"/>
        <v>6326132.1313923877</v>
      </c>
      <c r="AB26" s="7">
        <f t="shared" si="0"/>
        <v>0</v>
      </c>
      <c r="AC26" s="14">
        <f t="shared" si="0"/>
        <v>-306.55980964930859</v>
      </c>
    </row>
    <row r="27" spans="1:29" x14ac:dyDescent="0.25">
      <c r="A27" s="7" t="s">
        <v>48</v>
      </c>
      <c r="B27" s="7" t="s">
        <v>50</v>
      </c>
      <c r="C27" s="1">
        <v>239.8</v>
      </c>
      <c r="D27" s="7">
        <v>3085415.3200000003</v>
      </c>
      <c r="E27" s="27">
        <v>-228474.39019328615</v>
      </c>
      <c r="F27" s="7">
        <f t="shared" si="1"/>
        <v>2856940.9298067139</v>
      </c>
      <c r="G27" s="7">
        <v>460894.31</v>
      </c>
      <c r="H27" s="7">
        <v>47835.19</v>
      </c>
      <c r="I27" s="7">
        <f t="shared" si="2"/>
        <v>2348211.4298067139</v>
      </c>
      <c r="J27" s="7">
        <v>0</v>
      </c>
      <c r="K27" s="14">
        <f t="shared" si="3"/>
        <v>11913.848748151433</v>
      </c>
      <c r="L27" s="1">
        <v>248.9</v>
      </c>
      <c r="M27" s="7">
        <v>3113507.4699999997</v>
      </c>
      <c r="N27" s="7">
        <v>-233180.92232812522</v>
      </c>
      <c r="O27" s="7">
        <f t="shared" si="4"/>
        <v>2880326.5476718745</v>
      </c>
      <c r="P27" s="7">
        <v>442335.8</v>
      </c>
      <c r="Q27" s="7">
        <v>49160.694900000002</v>
      </c>
      <c r="R27" s="7">
        <f t="shared" si="5"/>
        <v>2388830.0527718747</v>
      </c>
      <c r="S27" s="7">
        <v>0</v>
      </c>
      <c r="T27" s="14">
        <f t="shared" si="6"/>
        <v>11572.223976182702</v>
      </c>
      <c r="U27" s="1">
        <f t="shared" si="0"/>
        <v>9.0999999999999943</v>
      </c>
      <c r="V27" s="7">
        <f t="shared" si="0"/>
        <v>28092.149999999441</v>
      </c>
      <c r="W27" s="7">
        <f t="shared" si="0"/>
        <v>-4706.5321348390717</v>
      </c>
      <c r="X27" s="7">
        <f t="shared" si="0"/>
        <v>23385.617865160573</v>
      </c>
      <c r="Y27" s="7">
        <f t="shared" si="0"/>
        <v>-18558.510000000009</v>
      </c>
      <c r="Z27" s="7">
        <f t="shared" si="0"/>
        <v>1325.5048999999999</v>
      </c>
      <c r="AA27" s="7">
        <f t="shared" si="0"/>
        <v>40618.622965160757</v>
      </c>
      <c r="AB27" s="7">
        <f t="shared" si="0"/>
        <v>0</v>
      </c>
      <c r="AC27" s="14">
        <f t="shared" si="0"/>
        <v>-341.62477196873078</v>
      </c>
    </row>
    <row r="28" spans="1:29" x14ac:dyDescent="0.25">
      <c r="A28" s="7" t="s">
        <v>51</v>
      </c>
      <c r="B28" s="7" t="s">
        <v>52</v>
      </c>
      <c r="C28" s="1">
        <v>30246.1</v>
      </c>
      <c r="D28" s="7">
        <v>271269724.43000001</v>
      </c>
      <c r="E28" s="27">
        <v>-20087469.088941008</v>
      </c>
      <c r="F28" s="7">
        <f t="shared" si="1"/>
        <v>251182255.341059</v>
      </c>
      <c r="G28" s="7">
        <v>89213508.700000003</v>
      </c>
      <c r="H28" s="7">
        <v>4761697.6900000004</v>
      </c>
      <c r="I28" s="7">
        <f t="shared" si="2"/>
        <v>157207048.95105898</v>
      </c>
      <c r="J28" s="7">
        <v>0</v>
      </c>
      <c r="K28" s="14">
        <f t="shared" si="3"/>
        <v>8304.6163089145048</v>
      </c>
      <c r="L28" s="1">
        <v>30286.9</v>
      </c>
      <c r="M28" s="7">
        <v>269724676.12</v>
      </c>
      <c r="N28" s="7">
        <v>-20200577.438253731</v>
      </c>
      <c r="O28" s="7">
        <f t="shared" si="4"/>
        <v>249524098.68174627</v>
      </c>
      <c r="P28" s="7">
        <v>92211355.379999995</v>
      </c>
      <c r="Q28" s="7">
        <v>5345283.4164999994</v>
      </c>
      <c r="R28" s="7">
        <f t="shared" si="5"/>
        <v>151967459.88524628</v>
      </c>
      <c r="S28" s="7">
        <v>0</v>
      </c>
      <c r="T28" s="14">
        <f t="shared" si="6"/>
        <v>8238.6807062375574</v>
      </c>
      <c r="U28" s="1">
        <f t="shared" si="0"/>
        <v>40.80000000000291</v>
      </c>
      <c r="V28" s="7">
        <f t="shared" si="0"/>
        <v>-1545048.3100000024</v>
      </c>
      <c r="W28" s="7">
        <f t="shared" si="0"/>
        <v>-113108.34931272268</v>
      </c>
      <c r="X28" s="7">
        <f t="shared" si="0"/>
        <v>-1658156.6593127251</v>
      </c>
      <c r="Y28" s="7">
        <f t="shared" si="0"/>
        <v>2997846.6799999923</v>
      </c>
      <c r="Z28" s="7">
        <f t="shared" si="0"/>
        <v>583585.72649999894</v>
      </c>
      <c r="AA28" s="7">
        <f t="shared" si="0"/>
        <v>-5239589.0658127069</v>
      </c>
      <c r="AB28" s="7">
        <f t="shared" si="0"/>
        <v>0</v>
      </c>
      <c r="AC28" s="14">
        <f t="shared" si="0"/>
        <v>-65.935602676947383</v>
      </c>
    </row>
    <row r="29" spans="1:29" x14ac:dyDescent="0.25">
      <c r="A29" s="7" t="s">
        <v>51</v>
      </c>
      <c r="B29" s="7" t="s">
        <v>51</v>
      </c>
      <c r="C29" s="1">
        <v>30428</v>
      </c>
      <c r="D29" s="7">
        <v>276195142.16000003</v>
      </c>
      <c r="E29" s="27">
        <v>-20452195.291282203</v>
      </c>
      <c r="F29" s="7">
        <f t="shared" si="1"/>
        <v>255742946.86871782</v>
      </c>
      <c r="G29" s="7">
        <v>187674533.50999999</v>
      </c>
      <c r="H29" s="7">
        <v>9135771.3900000006</v>
      </c>
      <c r="I29" s="7">
        <f t="shared" si="2"/>
        <v>58932641.968717828</v>
      </c>
      <c r="J29" s="7">
        <v>0</v>
      </c>
      <c r="K29" s="14">
        <f t="shared" si="3"/>
        <v>8404.8556220822211</v>
      </c>
      <c r="L29" s="1">
        <v>29749.9</v>
      </c>
      <c r="M29" s="7">
        <v>269754938.86000001</v>
      </c>
      <c r="N29" s="7">
        <v>-20202843.915432084</v>
      </c>
      <c r="O29" s="7">
        <f t="shared" si="4"/>
        <v>249552094.94456792</v>
      </c>
      <c r="P29" s="7">
        <v>185164587.86000001</v>
      </c>
      <c r="Q29" s="7">
        <v>11020506.115</v>
      </c>
      <c r="R29" s="7">
        <f t="shared" si="5"/>
        <v>53367000.969567902</v>
      </c>
      <c r="S29" s="7">
        <v>0</v>
      </c>
      <c r="T29" s="14">
        <f t="shared" si="6"/>
        <v>8388.3339085028147</v>
      </c>
      <c r="U29" s="1">
        <f t="shared" si="0"/>
        <v>-678.09999999999854</v>
      </c>
      <c r="V29" s="7">
        <f t="shared" si="0"/>
        <v>-6440203.3000000119</v>
      </c>
      <c r="W29" s="7">
        <f t="shared" si="0"/>
        <v>249351.3758501187</v>
      </c>
      <c r="X29" s="7">
        <f t="shared" si="0"/>
        <v>-6190851.9241499007</v>
      </c>
      <c r="Y29" s="7">
        <f t="shared" si="0"/>
        <v>-2509945.6499999762</v>
      </c>
      <c r="Z29" s="7">
        <f t="shared" si="0"/>
        <v>1884734.7249999996</v>
      </c>
      <c r="AA29" s="7">
        <f t="shared" si="0"/>
        <v>-5565640.999149926</v>
      </c>
      <c r="AB29" s="7">
        <f t="shared" si="0"/>
        <v>0</v>
      </c>
      <c r="AC29" s="14">
        <f t="shared" si="0"/>
        <v>-16.521713579406423</v>
      </c>
    </row>
    <row r="30" spans="1:29" x14ac:dyDescent="0.25">
      <c r="A30" s="7" t="s">
        <v>53</v>
      </c>
      <c r="B30" s="7" t="s">
        <v>54</v>
      </c>
      <c r="C30" s="1">
        <v>954.5</v>
      </c>
      <c r="D30" s="7">
        <v>8939632.6199999992</v>
      </c>
      <c r="E30" s="27">
        <v>-661978.01578508678</v>
      </c>
      <c r="F30" s="7">
        <f t="shared" si="1"/>
        <v>8277654.6042149123</v>
      </c>
      <c r="G30" s="7">
        <v>3112725.29</v>
      </c>
      <c r="H30" s="7">
        <v>405892.69</v>
      </c>
      <c r="I30" s="7">
        <f t="shared" si="2"/>
        <v>4759036.6242149118</v>
      </c>
      <c r="J30" s="7">
        <v>0</v>
      </c>
      <c r="K30" s="14">
        <f t="shared" si="3"/>
        <v>8672.2415968726164</v>
      </c>
      <c r="L30" s="1">
        <v>992.5</v>
      </c>
      <c r="M30" s="7">
        <v>9199911.1300000008</v>
      </c>
      <c r="N30" s="7">
        <v>-689011.92089646251</v>
      </c>
      <c r="O30" s="7">
        <f t="shared" si="4"/>
        <v>8510899.2091035377</v>
      </c>
      <c r="P30" s="7">
        <v>3234058.64</v>
      </c>
      <c r="Q30" s="7">
        <v>383049.98570000002</v>
      </c>
      <c r="R30" s="7">
        <f t="shared" si="5"/>
        <v>4893790.583403537</v>
      </c>
      <c r="S30" s="7">
        <v>0</v>
      </c>
      <c r="T30" s="14">
        <f t="shared" si="6"/>
        <v>8575.2133089204417</v>
      </c>
      <c r="U30" s="1">
        <f t="shared" si="0"/>
        <v>38</v>
      </c>
      <c r="V30" s="7">
        <f t="shared" si="0"/>
        <v>260278.51000000164</v>
      </c>
      <c r="W30" s="7">
        <f t="shared" si="0"/>
        <v>-27033.90511137573</v>
      </c>
      <c r="X30" s="7">
        <f t="shared" si="0"/>
        <v>233244.60488862544</v>
      </c>
      <c r="Y30" s="7">
        <f t="shared" si="0"/>
        <v>121333.35000000009</v>
      </c>
      <c r="Z30" s="7">
        <f t="shared" si="0"/>
        <v>-22842.704299999983</v>
      </c>
      <c r="AA30" s="7">
        <f t="shared" si="0"/>
        <v>134753.95918862522</v>
      </c>
      <c r="AB30" s="7">
        <f t="shared" si="0"/>
        <v>0</v>
      </c>
      <c r="AC30" s="14">
        <f t="shared" si="0"/>
        <v>-97.028287952174651</v>
      </c>
    </row>
    <row r="31" spans="1:29" x14ac:dyDescent="0.25">
      <c r="A31" s="7" t="s">
        <v>53</v>
      </c>
      <c r="B31" s="7" t="s">
        <v>55</v>
      </c>
      <c r="C31" s="1">
        <v>1302.0999999999999</v>
      </c>
      <c r="D31" s="7">
        <v>11780477.91</v>
      </c>
      <c r="E31" s="27">
        <v>-872342.04394652706</v>
      </c>
      <c r="F31" s="7">
        <f t="shared" si="1"/>
        <v>10908135.866053473</v>
      </c>
      <c r="G31" s="7">
        <v>3411871.12</v>
      </c>
      <c r="H31" s="7">
        <v>414097.61</v>
      </c>
      <c r="I31" s="7">
        <f t="shared" si="2"/>
        <v>7082167.1360534728</v>
      </c>
      <c r="J31" s="7">
        <v>0</v>
      </c>
      <c r="K31" s="14">
        <f t="shared" si="3"/>
        <v>8377.3411151627934</v>
      </c>
      <c r="L31" s="1">
        <v>1292.2</v>
      </c>
      <c r="M31" s="7">
        <v>11625451.120000001</v>
      </c>
      <c r="N31" s="7">
        <v>-870668.67215261154</v>
      </c>
      <c r="O31" s="7">
        <f t="shared" si="4"/>
        <v>10754782.447847389</v>
      </c>
      <c r="P31" s="7">
        <v>3484566.08</v>
      </c>
      <c r="Q31" s="7">
        <v>465709.13370000001</v>
      </c>
      <c r="R31" s="7">
        <f t="shared" si="5"/>
        <v>6804507.2341473885</v>
      </c>
      <c r="S31" s="7">
        <v>0</v>
      </c>
      <c r="T31" s="14">
        <f t="shared" si="6"/>
        <v>8322.8466551984129</v>
      </c>
      <c r="U31" s="1">
        <f t="shared" si="0"/>
        <v>-9.8999999999998636</v>
      </c>
      <c r="V31" s="7">
        <f t="shared" si="0"/>
        <v>-155026.78999999911</v>
      </c>
      <c r="W31" s="7">
        <f t="shared" si="0"/>
        <v>1673.3717939155176</v>
      </c>
      <c r="X31" s="7">
        <f t="shared" si="0"/>
        <v>-153353.41820608452</v>
      </c>
      <c r="Y31" s="7">
        <f t="shared" si="0"/>
        <v>72694.959999999963</v>
      </c>
      <c r="Z31" s="7">
        <f t="shared" si="0"/>
        <v>51611.52370000002</v>
      </c>
      <c r="AA31" s="7">
        <f t="shared" si="0"/>
        <v>-277659.90190608427</v>
      </c>
      <c r="AB31" s="7">
        <f t="shared" si="0"/>
        <v>0</v>
      </c>
      <c r="AC31" s="14">
        <f t="shared" si="0"/>
        <v>-54.494459964380439</v>
      </c>
    </row>
    <row r="32" spans="1:29" x14ac:dyDescent="0.25">
      <c r="A32" s="7" t="s">
        <v>56</v>
      </c>
      <c r="B32" s="7" t="s">
        <v>57</v>
      </c>
      <c r="C32" s="1">
        <v>110.1</v>
      </c>
      <c r="D32" s="7">
        <v>1841661.0899999999</v>
      </c>
      <c r="E32" s="27">
        <v>-136374.6370716966</v>
      </c>
      <c r="F32" s="7">
        <f t="shared" si="1"/>
        <v>1705286.4529283033</v>
      </c>
      <c r="G32" s="7">
        <v>308304.55</v>
      </c>
      <c r="H32" s="7">
        <v>38586.1</v>
      </c>
      <c r="I32" s="7">
        <f t="shared" si="2"/>
        <v>1358395.8029283031</v>
      </c>
      <c r="J32" s="7">
        <v>0</v>
      </c>
      <c r="K32" s="14">
        <f t="shared" si="3"/>
        <v>15488.523641492311</v>
      </c>
      <c r="L32" s="1">
        <v>105.3</v>
      </c>
      <c r="M32" s="7">
        <v>1761261.48</v>
      </c>
      <c r="N32" s="7">
        <v>-131906.7258789647</v>
      </c>
      <c r="O32" s="7">
        <f t="shared" si="4"/>
        <v>1629354.7541210353</v>
      </c>
      <c r="P32" s="7">
        <v>326213.84999999998</v>
      </c>
      <c r="Q32" s="7">
        <v>46237.400399999999</v>
      </c>
      <c r="R32" s="7">
        <f t="shared" si="5"/>
        <v>1256903.5037210353</v>
      </c>
      <c r="S32" s="7">
        <v>0</v>
      </c>
      <c r="T32" s="14">
        <f t="shared" si="6"/>
        <v>15473.454455090554</v>
      </c>
      <c r="U32" s="1">
        <f t="shared" si="0"/>
        <v>-4.7999999999999972</v>
      </c>
      <c r="V32" s="7">
        <f t="shared" si="0"/>
        <v>-80399.60999999987</v>
      </c>
      <c r="W32" s="7">
        <f t="shared" si="0"/>
        <v>4467.9111927319027</v>
      </c>
      <c r="X32" s="7">
        <f t="shared" ref="X32:AC63" si="7">O32-F32</f>
        <v>-75931.698807267938</v>
      </c>
      <c r="Y32" s="7">
        <f t="shared" si="7"/>
        <v>17909.299999999988</v>
      </c>
      <c r="Z32" s="7">
        <f t="shared" si="7"/>
        <v>7651.3004000000001</v>
      </c>
      <c r="AA32" s="7">
        <f t="shared" si="7"/>
        <v>-101492.29920726782</v>
      </c>
      <c r="AB32" s="7">
        <f t="shared" si="7"/>
        <v>0</v>
      </c>
      <c r="AC32" s="14">
        <f t="shared" si="7"/>
        <v>-15.069186401757179</v>
      </c>
    </row>
    <row r="33" spans="1:29" x14ac:dyDescent="0.25">
      <c r="A33" s="7" t="s">
        <v>56</v>
      </c>
      <c r="B33" s="7" t="s">
        <v>56</v>
      </c>
      <c r="C33" s="1">
        <v>163.4</v>
      </c>
      <c r="D33" s="7">
        <v>2579801.3000000003</v>
      </c>
      <c r="E33" s="27">
        <v>-191033.77267127423</v>
      </c>
      <c r="F33" s="7">
        <f t="shared" si="1"/>
        <v>2388767.5273287259</v>
      </c>
      <c r="G33" s="7">
        <v>504487.8</v>
      </c>
      <c r="H33" s="7">
        <v>57764.11</v>
      </c>
      <c r="I33" s="7">
        <f t="shared" si="2"/>
        <v>1826515.6173287258</v>
      </c>
      <c r="J33" s="7">
        <v>0</v>
      </c>
      <c r="K33" s="14">
        <f t="shared" si="3"/>
        <v>14619.140314129289</v>
      </c>
      <c r="L33" s="1">
        <v>168.6</v>
      </c>
      <c r="M33" s="7">
        <v>2619754.92</v>
      </c>
      <c r="N33" s="7">
        <v>-196202.1528470089</v>
      </c>
      <c r="O33" s="7">
        <f t="shared" si="4"/>
        <v>2423552.7671529911</v>
      </c>
      <c r="P33" s="7">
        <v>537486.31999999995</v>
      </c>
      <c r="Q33" s="7">
        <v>60721.672400000003</v>
      </c>
      <c r="R33" s="7">
        <f t="shared" si="5"/>
        <v>1825344.7747529913</v>
      </c>
      <c r="S33" s="7">
        <v>0</v>
      </c>
      <c r="T33" s="14">
        <f t="shared" si="6"/>
        <v>14374.571572674919</v>
      </c>
      <c r="U33" s="1">
        <f t="shared" ref="U33:AC64" si="8">L33-C33</f>
        <v>5.1999999999999886</v>
      </c>
      <c r="V33" s="7">
        <f t="shared" si="8"/>
        <v>39953.619999999646</v>
      </c>
      <c r="W33" s="7">
        <f t="shared" si="8"/>
        <v>-5168.3801757346664</v>
      </c>
      <c r="X33" s="7">
        <f t="shared" si="7"/>
        <v>34785.239824265242</v>
      </c>
      <c r="Y33" s="7">
        <f t="shared" si="7"/>
        <v>32998.51999999996</v>
      </c>
      <c r="Z33" s="7">
        <f t="shared" si="7"/>
        <v>2957.5624000000025</v>
      </c>
      <c r="AA33" s="7">
        <f t="shared" si="7"/>
        <v>-1170.8425757344812</v>
      </c>
      <c r="AB33" s="7">
        <f t="shared" si="7"/>
        <v>0</v>
      </c>
      <c r="AC33" s="14">
        <f t="shared" si="7"/>
        <v>-244.56874145436996</v>
      </c>
    </row>
    <row r="34" spans="1:29" x14ac:dyDescent="0.25">
      <c r="A34" s="7" t="s">
        <v>58</v>
      </c>
      <c r="B34" s="7" t="s">
        <v>58</v>
      </c>
      <c r="C34" s="1">
        <v>754.3</v>
      </c>
      <c r="D34" s="7">
        <v>7497676.3100000005</v>
      </c>
      <c r="E34" s="27">
        <v>-555201.43809809629</v>
      </c>
      <c r="F34" s="7">
        <f t="shared" si="1"/>
        <v>6942474.8719019042</v>
      </c>
      <c r="G34" s="7">
        <v>4661201.22</v>
      </c>
      <c r="H34" s="7">
        <v>320006.27</v>
      </c>
      <c r="I34" s="7">
        <f t="shared" si="2"/>
        <v>1961267.3819019045</v>
      </c>
      <c r="J34" s="7">
        <v>0</v>
      </c>
      <c r="K34" s="14">
        <f t="shared" si="3"/>
        <v>9203.8643403180486</v>
      </c>
      <c r="L34" s="1">
        <v>731.8</v>
      </c>
      <c r="M34" s="7">
        <v>7233416.3700000001</v>
      </c>
      <c r="N34" s="7">
        <v>-541734.59257509338</v>
      </c>
      <c r="O34" s="7">
        <f t="shared" si="4"/>
        <v>6691681.7774249064</v>
      </c>
      <c r="P34" s="7">
        <v>4510164.93</v>
      </c>
      <c r="Q34" s="7">
        <v>345153.06180000002</v>
      </c>
      <c r="R34" s="7">
        <f t="shared" si="5"/>
        <v>1836363.7856249067</v>
      </c>
      <c r="S34" s="7">
        <v>0</v>
      </c>
      <c r="T34" s="14">
        <f t="shared" si="6"/>
        <v>9144.1401713923296</v>
      </c>
      <c r="U34" s="1">
        <f t="shared" si="8"/>
        <v>-22.5</v>
      </c>
      <c r="V34" s="7">
        <f t="shared" si="8"/>
        <v>-264259.94000000041</v>
      </c>
      <c r="W34" s="7">
        <f t="shared" si="8"/>
        <v>13466.845523002907</v>
      </c>
      <c r="X34" s="7">
        <f t="shared" si="7"/>
        <v>-250793.09447699785</v>
      </c>
      <c r="Y34" s="7">
        <f t="shared" si="7"/>
        <v>-151036.29000000004</v>
      </c>
      <c r="Z34" s="7">
        <f t="shared" si="7"/>
        <v>25146.791800000006</v>
      </c>
      <c r="AA34" s="7">
        <f t="shared" si="7"/>
        <v>-124903.59627699782</v>
      </c>
      <c r="AB34" s="7">
        <f t="shared" si="7"/>
        <v>0</v>
      </c>
      <c r="AC34" s="14">
        <f t="shared" si="7"/>
        <v>-59.724168925718914</v>
      </c>
    </row>
    <row r="35" spans="1:29" x14ac:dyDescent="0.25">
      <c r="A35" s="7" t="s">
        <v>59</v>
      </c>
      <c r="B35" s="7" t="s">
        <v>60</v>
      </c>
      <c r="C35" s="1">
        <v>1010.8</v>
      </c>
      <c r="D35" s="7">
        <v>9221559.0999999996</v>
      </c>
      <c r="E35" s="27">
        <v>-682854.61550241103</v>
      </c>
      <c r="F35" s="7">
        <f t="shared" si="1"/>
        <v>8538704.4844975881</v>
      </c>
      <c r="G35" s="7">
        <v>560360.65</v>
      </c>
      <c r="H35" s="7">
        <v>165262.94</v>
      </c>
      <c r="I35" s="7">
        <f t="shared" si="2"/>
        <v>7813080.8944975873</v>
      </c>
      <c r="J35" s="7">
        <v>0</v>
      </c>
      <c r="K35" s="14">
        <f t="shared" si="3"/>
        <v>8447.471789174504</v>
      </c>
      <c r="L35" s="1">
        <v>1056.5999999999999</v>
      </c>
      <c r="M35" s="7">
        <v>9581240.6799999997</v>
      </c>
      <c r="N35" s="7">
        <v>-717570.95826404227</v>
      </c>
      <c r="O35" s="7">
        <f t="shared" si="4"/>
        <v>8863669.721735958</v>
      </c>
      <c r="P35" s="7">
        <v>552777.52</v>
      </c>
      <c r="Q35" s="7">
        <v>140638.12609999999</v>
      </c>
      <c r="R35" s="7">
        <f t="shared" si="5"/>
        <v>8170254.0756359585</v>
      </c>
      <c r="S35" s="7">
        <v>0</v>
      </c>
      <c r="T35" s="14">
        <f t="shared" si="6"/>
        <v>8388.8602325723623</v>
      </c>
      <c r="U35" s="1">
        <f t="shared" si="8"/>
        <v>45.799999999999955</v>
      </c>
      <c r="V35" s="7">
        <f t="shared" si="8"/>
        <v>359681.58000000007</v>
      </c>
      <c r="W35" s="7">
        <f t="shared" si="8"/>
        <v>-34716.34276163124</v>
      </c>
      <c r="X35" s="7">
        <f t="shared" si="7"/>
        <v>324965.23723836988</v>
      </c>
      <c r="Y35" s="7">
        <f t="shared" si="7"/>
        <v>-7583.1300000000047</v>
      </c>
      <c r="Z35" s="7">
        <f t="shared" si="7"/>
        <v>-24624.813900000008</v>
      </c>
      <c r="AA35" s="7">
        <f t="shared" si="7"/>
        <v>357173.18113837112</v>
      </c>
      <c r="AB35" s="7">
        <f t="shared" si="7"/>
        <v>0</v>
      </c>
      <c r="AC35" s="14">
        <f t="shared" si="7"/>
        <v>-58.611556602141718</v>
      </c>
    </row>
    <row r="36" spans="1:29" x14ac:dyDescent="0.25">
      <c r="A36" s="7" t="s">
        <v>59</v>
      </c>
      <c r="B36" s="7" t="s">
        <v>61</v>
      </c>
      <c r="C36" s="1">
        <v>355.9</v>
      </c>
      <c r="D36" s="7">
        <v>3971234.08</v>
      </c>
      <c r="E36" s="27">
        <v>-294069.09302012401</v>
      </c>
      <c r="F36" s="7">
        <f t="shared" si="1"/>
        <v>3677164.9869798762</v>
      </c>
      <c r="G36" s="7">
        <v>209508.63</v>
      </c>
      <c r="H36" s="7">
        <v>38435.730000000003</v>
      </c>
      <c r="I36" s="7">
        <f t="shared" si="2"/>
        <v>3429220.6269798763</v>
      </c>
      <c r="J36" s="7">
        <v>0</v>
      </c>
      <c r="K36" s="14">
        <f t="shared" si="3"/>
        <v>10332.017384040113</v>
      </c>
      <c r="L36" s="1">
        <v>353.1</v>
      </c>
      <c r="M36" s="7">
        <v>3960202.63</v>
      </c>
      <c r="N36" s="7">
        <v>-296592.7368947881</v>
      </c>
      <c r="O36" s="7">
        <f t="shared" si="4"/>
        <v>3663609.8931052117</v>
      </c>
      <c r="P36" s="7">
        <v>220987.59</v>
      </c>
      <c r="Q36" s="7">
        <v>38439.4764</v>
      </c>
      <c r="R36" s="7">
        <f t="shared" si="5"/>
        <v>3404182.8267052118</v>
      </c>
      <c r="S36" s="7">
        <v>0</v>
      </c>
      <c r="T36" s="14">
        <f t="shared" si="6"/>
        <v>10375.55902890176</v>
      </c>
      <c r="U36" s="1">
        <f t="shared" si="8"/>
        <v>-2.7999999999999545</v>
      </c>
      <c r="V36" s="7">
        <f t="shared" si="8"/>
        <v>-11031.450000000186</v>
      </c>
      <c r="W36" s="7">
        <f t="shared" si="8"/>
        <v>-2523.6438746640924</v>
      </c>
      <c r="X36" s="7">
        <f t="shared" si="7"/>
        <v>-13555.093874664512</v>
      </c>
      <c r="Y36" s="7">
        <f t="shared" si="7"/>
        <v>11478.959999999992</v>
      </c>
      <c r="Z36" s="7">
        <f t="shared" si="7"/>
        <v>3.7463999999963562</v>
      </c>
      <c r="AA36" s="7">
        <f t="shared" si="7"/>
        <v>-25037.800274664536</v>
      </c>
      <c r="AB36" s="7">
        <f t="shared" si="7"/>
        <v>0</v>
      </c>
      <c r="AC36" s="14">
        <f t="shared" si="7"/>
        <v>43.541644861647001</v>
      </c>
    </row>
    <row r="37" spans="1:29" x14ac:dyDescent="0.25">
      <c r="A37" s="7" t="s">
        <v>59</v>
      </c>
      <c r="B37" s="7" t="s">
        <v>62</v>
      </c>
      <c r="C37" s="1">
        <v>192.8</v>
      </c>
      <c r="D37" s="7">
        <v>2913741.5500000003</v>
      </c>
      <c r="E37" s="27">
        <v>-215761.98170205831</v>
      </c>
      <c r="F37" s="7">
        <f t="shared" si="1"/>
        <v>2697979.5682979422</v>
      </c>
      <c r="G37" s="7">
        <v>510298.84</v>
      </c>
      <c r="H37" s="7">
        <v>71186.55</v>
      </c>
      <c r="I37" s="7">
        <f t="shared" si="2"/>
        <v>2116494.1782979425</v>
      </c>
      <c r="J37" s="7">
        <v>0</v>
      </c>
      <c r="K37" s="14">
        <f t="shared" si="3"/>
        <v>13993.669960051566</v>
      </c>
      <c r="L37" s="1">
        <v>177</v>
      </c>
      <c r="M37" s="7">
        <v>2700981.69</v>
      </c>
      <c r="N37" s="7">
        <v>-202285.49561359442</v>
      </c>
      <c r="O37" s="7">
        <f t="shared" si="4"/>
        <v>2498696.1943864054</v>
      </c>
      <c r="P37" s="7">
        <v>529972.88</v>
      </c>
      <c r="Q37" s="7">
        <v>71186.554799999998</v>
      </c>
      <c r="R37" s="7">
        <f t="shared" si="5"/>
        <v>1897536.7595864055</v>
      </c>
      <c r="S37" s="7">
        <v>0</v>
      </c>
      <c r="T37" s="14">
        <f t="shared" si="6"/>
        <v>14116.927651900596</v>
      </c>
      <c r="U37" s="1">
        <f t="shared" si="8"/>
        <v>-15.800000000000011</v>
      </c>
      <c r="V37" s="7">
        <f t="shared" si="8"/>
        <v>-212759.86000000034</v>
      </c>
      <c r="W37" s="7">
        <f t="shared" si="8"/>
        <v>13476.486088463891</v>
      </c>
      <c r="X37" s="7">
        <f t="shared" si="7"/>
        <v>-199283.37391153676</v>
      </c>
      <c r="Y37" s="7">
        <f t="shared" si="7"/>
        <v>19674.039999999979</v>
      </c>
      <c r="Z37" s="7">
        <f t="shared" si="7"/>
        <v>4.7999999951571226E-3</v>
      </c>
      <c r="AA37" s="7">
        <f t="shared" si="7"/>
        <v>-218957.41871153703</v>
      </c>
      <c r="AB37" s="7">
        <f t="shared" si="7"/>
        <v>0</v>
      </c>
      <c r="AC37" s="14">
        <f t="shared" si="7"/>
        <v>123.25769184903038</v>
      </c>
    </row>
    <row r="38" spans="1:29" x14ac:dyDescent="0.25">
      <c r="A38" s="7" t="s">
        <v>63</v>
      </c>
      <c r="B38" s="7" t="s">
        <v>64</v>
      </c>
      <c r="C38" s="1">
        <v>221.3</v>
      </c>
      <c r="D38" s="7">
        <v>3157217.2100000004</v>
      </c>
      <c r="E38" s="27">
        <v>-233791.30585327433</v>
      </c>
      <c r="F38" s="7">
        <f t="shared" si="1"/>
        <v>2923425.9041467262</v>
      </c>
      <c r="G38" s="7">
        <v>1098463.8600000001</v>
      </c>
      <c r="H38" s="7">
        <v>19450.900000000001</v>
      </c>
      <c r="I38" s="7">
        <f t="shared" si="2"/>
        <v>1805511.1441467262</v>
      </c>
      <c r="J38" s="7">
        <v>0</v>
      </c>
      <c r="K38" s="14">
        <f t="shared" si="3"/>
        <v>13210.239060762431</v>
      </c>
      <c r="L38" s="1">
        <v>222.2</v>
      </c>
      <c r="M38" s="7">
        <v>3138471.3200000003</v>
      </c>
      <c r="N38" s="7">
        <v>-235050.54802324556</v>
      </c>
      <c r="O38" s="7">
        <f t="shared" si="4"/>
        <v>2903420.7719767545</v>
      </c>
      <c r="P38" s="7">
        <v>1059511.0900000001</v>
      </c>
      <c r="Q38" s="7">
        <v>19450.901099999999</v>
      </c>
      <c r="R38" s="7">
        <f t="shared" si="5"/>
        <v>1824458.7808767546</v>
      </c>
      <c r="S38" s="7">
        <v>0</v>
      </c>
      <c r="T38" s="14">
        <f t="shared" si="6"/>
        <v>13066.700143909788</v>
      </c>
      <c r="U38" s="1">
        <f t="shared" si="8"/>
        <v>0.89999999999997726</v>
      </c>
      <c r="V38" s="7">
        <f t="shared" si="8"/>
        <v>-18745.89000000013</v>
      </c>
      <c r="W38" s="7">
        <f t="shared" si="8"/>
        <v>-1259.2421699712286</v>
      </c>
      <c r="X38" s="7">
        <f t="shared" si="7"/>
        <v>-20005.132169971708</v>
      </c>
      <c r="Y38" s="7">
        <f t="shared" si="7"/>
        <v>-38952.770000000019</v>
      </c>
      <c r="Z38" s="7">
        <f t="shared" si="7"/>
        <v>1.0999999976775143E-3</v>
      </c>
      <c r="AA38" s="7">
        <f t="shared" si="7"/>
        <v>18947.636730028316</v>
      </c>
      <c r="AB38" s="7">
        <f t="shared" si="7"/>
        <v>0</v>
      </c>
      <c r="AC38" s="14">
        <f t="shared" si="7"/>
        <v>-143.53891685264352</v>
      </c>
    </row>
    <row r="39" spans="1:29" x14ac:dyDescent="0.25">
      <c r="A39" s="7" t="s">
        <v>63</v>
      </c>
      <c r="B39" s="7" t="s">
        <v>65</v>
      </c>
      <c r="C39" s="1">
        <v>275.10000000000002</v>
      </c>
      <c r="D39" s="7">
        <v>3518021.7600000002</v>
      </c>
      <c r="E39" s="27">
        <v>-260508.81095084187</v>
      </c>
      <c r="F39" s="7">
        <f t="shared" si="1"/>
        <v>3257512.9490491585</v>
      </c>
      <c r="G39" s="7">
        <v>1617824.22</v>
      </c>
      <c r="H39" s="7">
        <v>122921.89</v>
      </c>
      <c r="I39" s="7">
        <f t="shared" si="2"/>
        <v>1516766.8390491586</v>
      </c>
      <c r="J39" s="7">
        <v>0</v>
      </c>
      <c r="K39" s="14">
        <f t="shared" si="3"/>
        <v>11841.19574354474</v>
      </c>
      <c r="L39" s="1">
        <v>285.5</v>
      </c>
      <c r="M39" s="7">
        <v>3572754.76</v>
      </c>
      <c r="N39" s="7">
        <v>-267575.47820786171</v>
      </c>
      <c r="O39" s="7">
        <f t="shared" si="4"/>
        <v>3305179.2817921382</v>
      </c>
      <c r="P39" s="7">
        <v>1862157.22</v>
      </c>
      <c r="Q39" s="7">
        <v>130839.7876</v>
      </c>
      <c r="R39" s="7">
        <f t="shared" si="5"/>
        <v>1312182.2741921383</v>
      </c>
      <c r="S39" s="7">
        <v>0</v>
      </c>
      <c r="T39" s="14">
        <f t="shared" si="6"/>
        <v>11576.810093842865</v>
      </c>
      <c r="U39" s="1">
        <f t="shared" si="8"/>
        <v>10.399999999999977</v>
      </c>
      <c r="V39" s="7">
        <f t="shared" si="8"/>
        <v>54732.999999999534</v>
      </c>
      <c r="W39" s="7">
        <f t="shared" si="8"/>
        <v>-7066.6672570198425</v>
      </c>
      <c r="X39" s="7">
        <f t="shared" si="7"/>
        <v>47666.33274297975</v>
      </c>
      <c r="Y39" s="7">
        <f t="shared" si="7"/>
        <v>244333</v>
      </c>
      <c r="Z39" s="7">
        <f t="shared" si="7"/>
        <v>7917.8975999999966</v>
      </c>
      <c r="AA39" s="7">
        <f t="shared" si="7"/>
        <v>-204584.56485702028</v>
      </c>
      <c r="AB39" s="7">
        <f t="shared" si="7"/>
        <v>0</v>
      </c>
      <c r="AC39" s="14">
        <f t="shared" si="7"/>
        <v>-264.38564970187508</v>
      </c>
    </row>
    <row r="40" spans="1:29" x14ac:dyDescent="0.25">
      <c r="A40" s="7" t="s">
        <v>66</v>
      </c>
      <c r="B40" s="7" t="s">
        <v>66</v>
      </c>
      <c r="C40" s="1">
        <v>446.5</v>
      </c>
      <c r="D40" s="7">
        <v>4541830.53</v>
      </c>
      <c r="E40" s="27">
        <v>-336321.6465467604</v>
      </c>
      <c r="F40" s="7">
        <f t="shared" si="1"/>
        <v>4205508.8834532397</v>
      </c>
      <c r="G40" s="7">
        <v>809138.22</v>
      </c>
      <c r="H40" s="7">
        <v>88071.65</v>
      </c>
      <c r="I40" s="7">
        <f t="shared" si="2"/>
        <v>3308299.01345324</v>
      </c>
      <c r="J40" s="7">
        <v>0</v>
      </c>
      <c r="K40" s="14">
        <f t="shared" si="3"/>
        <v>9418.8328856735498</v>
      </c>
      <c r="L40" s="1">
        <v>455.5</v>
      </c>
      <c r="M40" s="7">
        <v>4586787.1000000006</v>
      </c>
      <c r="N40" s="7">
        <v>-343519.73033832066</v>
      </c>
      <c r="O40" s="7">
        <f t="shared" si="4"/>
        <v>4243267.3696616795</v>
      </c>
      <c r="P40" s="7">
        <v>732079.41</v>
      </c>
      <c r="Q40" s="7">
        <v>71323.276999999987</v>
      </c>
      <c r="R40" s="7">
        <f t="shared" si="5"/>
        <v>3439864.6826616796</v>
      </c>
      <c r="S40" s="7">
        <v>0</v>
      </c>
      <c r="T40" s="14">
        <f t="shared" si="6"/>
        <v>9315.6253999158707</v>
      </c>
      <c r="U40" s="1">
        <f t="shared" si="8"/>
        <v>9</v>
      </c>
      <c r="V40" s="7">
        <f t="shared" si="8"/>
        <v>44956.570000000298</v>
      </c>
      <c r="W40" s="7">
        <f t="shared" si="8"/>
        <v>-7198.0837915602606</v>
      </c>
      <c r="X40" s="7">
        <f t="shared" si="7"/>
        <v>37758.486208439805</v>
      </c>
      <c r="Y40" s="7">
        <f t="shared" si="7"/>
        <v>-77058.809999999939</v>
      </c>
      <c r="Z40" s="7">
        <f t="shared" si="7"/>
        <v>-16748.373000000007</v>
      </c>
      <c r="AA40" s="7">
        <f t="shared" si="7"/>
        <v>131565.66920843953</v>
      </c>
      <c r="AB40" s="7">
        <f t="shared" si="7"/>
        <v>0</v>
      </c>
      <c r="AC40" s="14">
        <f t="shared" si="7"/>
        <v>-103.20748575767902</v>
      </c>
    </row>
    <row r="41" spans="1:29" x14ac:dyDescent="0.25">
      <c r="A41" s="7" t="s">
        <v>67</v>
      </c>
      <c r="B41" s="7" t="s">
        <v>68</v>
      </c>
      <c r="C41" s="1">
        <v>352.3</v>
      </c>
      <c r="D41" s="7">
        <v>4084837.31</v>
      </c>
      <c r="E41" s="27">
        <v>-302481.38958518987</v>
      </c>
      <c r="F41" s="7">
        <f t="shared" si="1"/>
        <v>3782355.9204148101</v>
      </c>
      <c r="G41" s="7">
        <v>2117088.08</v>
      </c>
      <c r="H41" s="7">
        <v>325376.49</v>
      </c>
      <c r="I41" s="7">
        <f t="shared" si="2"/>
        <v>1339891.35041481</v>
      </c>
      <c r="J41" s="7">
        <v>0</v>
      </c>
      <c r="K41" s="14">
        <f t="shared" si="3"/>
        <v>10736.179166661397</v>
      </c>
      <c r="L41" s="1">
        <v>356</v>
      </c>
      <c r="M41" s="7">
        <v>4085230.94</v>
      </c>
      <c r="N41" s="7">
        <v>-305956.52256861102</v>
      </c>
      <c r="O41" s="7">
        <f t="shared" si="4"/>
        <v>3779274.417431389</v>
      </c>
      <c r="P41" s="7">
        <v>2259769.08</v>
      </c>
      <c r="Q41" s="7">
        <v>337256.28869999998</v>
      </c>
      <c r="R41" s="7">
        <f t="shared" si="5"/>
        <v>1182249.048731389</v>
      </c>
      <c r="S41" s="7">
        <v>0</v>
      </c>
      <c r="T41" s="14">
        <f t="shared" si="6"/>
        <v>10615.939374807273</v>
      </c>
      <c r="U41" s="1">
        <f t="shared" si="8"/>
        <v>3.6999999999999886</v>
      </c>
      <c r="V41" s="7">
        <f t="shared" si="8"/>
        <v>393.62999999988824</v>
      </c>
      <c r="W41" s="7">
        <f t="shared" si="8"/>
        <v>-3475.1329834211501</v>
      </c>
      <c r="X41" s="7">
        <f t="shared" si="7"/>
        <v>-3081.5029834210873</v>
      </c>
      <c r="Y41" s="7">
        <f t="shared" si="7"/>
        <v>142681</v>
      </c>
      <c r="Z41" s="7">
        <f t="shared" si="7"/>
        <v>11879.798699999985</v>
      </c>
      <c r="AA41" s="7">
        <f t="shared" si="7"/>
        <v>-157642.30168342101</v>
      </c>
      <c r="AB41" s="7">
        <f t="shared" si="7"/>
        <v>0</v>
      </c>
      <c r="AC41" s="14">
        <f t="shared" si="7"/>
        <v>-120.23979185412463</v>
      </c>
    </row>
    <row r="42" spans="1:29" x14ac:dyDescent="0.25">
      <c r="A42" s="7" t="s">
        <v>69</v>
      </c>
      <c r="B42" s="7" t="s">
        <v>69</v>
      </c>
      <c r="C42" s="1">
        <v>4645.2</v>
      </c>
      <c r="D42" s="7">
        <v>41381221.68</v>
      </c>
      <c r="E42" s="27">
        <v>-3064271.2271199818</v>
      </c>
      <c r="F42" s="7">
        <f t="shared" si="1"/>
        <v>38316950.452880017</v>
      </c>
      <c r="G42" s="7">
        <v>5702379.3799999999</v>
      </c>
      <c r="H42" s="7">
        <v>1281764.97</v>
      </c>
      <c r="I42" s="7">
        <f t="shared" si="2"/>
        <v>31332806.10288002</v>
      </c>
      <c r="J42" s="7">
        <v>0</v>
      </c>
      <c r="K42" s="14">
        <f t="shared" si="3"/>
        <v>8248.7192053905146</v>
      </c>
      <c r="L42" s="1">
        <v>4658</v>
      </c>
      <c r="M42" s="7">
        <v>41178947.200000003</v>
      </c>
      <c r="N42" s="7">
        <v>-3084028.2161253882</v>
      </c>
      <c r="O42" s="7">
        <f t="shared" si="4"/>
        <v>38094918.983874612</v>
      </c>
      <c r="P42" s="7">
        <v>7819836.3899999997</v>
      </c>
      <c r="Q42" s="7">
        <v>1356915.9436000001</v>
      </c>
      <c r="R42" s="7">
        <f t="shared" si="5"/>
        <v>28918166.650274612</v>
      </c>
      <c r="S42" s="7">
        <v>0</v>
      </c>
      <c r="T42" s="14">
        <f t="shared" si="6"/>
        <v>8178.385355061102</v>
      </c>
      <c r="U42" s="1">
        <f t="shared" si="8"/>
        <v>12.800000000000182</v>
      </c>
      <c r="V42" s="7">
        <f t="shared" si="8"/>
        <v>-202274.47999999672</v>
      </c>
      <c r="W42" s="7">
        <f t="shared" si="8"/>
        <v>-19756.989005406387</v>
      </c>
      <c r="X42" s="7">
        <f t="shared" si="7"/>
        <v>-222031.4690054059</v>
      </c>
      <c r="Y42" s="7">
        <f t="shared" si="7"/>
        <v>2117457.0099999998</v>
      </c>
      <c r="Z42" s="7">
        <f t="shared" si="7"/>
        <v>75150.973600000143</v>
      </c>
      <c r="AA42" s="7">
        <f t="shared" si="7"/>
        <v>-2414639.4526054077</v>
      </c>
      <c r="AB42" s="7">
        <f t="shared" si="7"/>
        <v>0</v>
      </c>
      <c r="AC42" s="14">
        <f t="shared" si="7"/>
        <v>-70.333850329412599</v>
      </c>
    </row>
    <row r="43" spans="1:29" x14ac:dyDescent="0.25">
      <c r="A43" s="7" t="s">
        <v>70</v>
      </c>
      <c r="B43" s="7" t="s">
        <v>70</v>
      </c>
      <c r="C43" s="1">
        <v>88786.7</v>
      </c>
      <c r="D43" s="7">
        <v>843737582.72000003</v>
      </c>
      <c r="E43" s="27">
        <v>-62478600.026886918</v>
      </c>
      <c r="F43" s="7">
        <f t="shared" si="1"/>
        <v>781258982.69311309</v>
      </c>
      <c r="G43" s="7">
        <v>438149285.69</v>
      </c>
      <c r="H43" s="7">
        <v>24584678.07</v>
      </c>
      <c r="I43" s="7">
        <f t="shared" si="2"/>
        <v>318525018.9331131</v>
      </c>
      <c r="J43" s="7">
        <v>0</v>
      </c>
      <c r="K43" s="14">
        <f t="shared" si="3"/>
        <v>8799.2794269086826</v>
      </c>
      <c r="L43" s="1">
        <v>87263.9</v>
      </c>
      <c r="M43" s="7">
        <v>825505947.29999995</v>
      </c>
      <c r="N43" s="7">
        <v>-61824884.004137859</v>
      </c>
      <c r="O43" s="7">
        <f t="shared" si="4"/>
        <v>763681063.29586208</v>
      </c>
      <c r="P43" s="7">
        <v>494235041.52999997</v>
      </c>
      <c r="Q43" s="7">
        <v>28817977.6833</v>
      </c>
      <c r="R43" s="7">
        <f t="shared" si="5"/>
        <v>240628044.08256212</v>
      </c>
      <c r="S43" s="7">
        <v>0</v>
      </c>
      <c r="T43" s="14">
        <f t="shared" si="6"/>
        <v>8751.3973509763164</v>
      </c>
      <c r="U43" s="1">
        <f t="shared" si="8"/>
        <v>-1522.8000000000029</v>
      </c>
      <c r="V43" s="7">
        <f t="shared" si="8"/>
        <v>-18231635.420000076</v>
      </c>
      <c r="W43" s="7">
        <f t="shared" si="8"/>
        <v>653716.0227490589</v>
      </c>
      <c r="X43" s="7">
        <f t="shared" si="7"/>
        <v>-17577919.39725101</v>
      </c>
      <c r="Y43" s="7">
        <f t="shared" si="7"/>
        <v>56085755.839999974</v>
      </c>
      <c r="Z43" s="7">
        <f t="shared" si="7"/>
        <v>4233299.6132999994</v>
      </c>
      <c r="AA43" s="7">
        <f t="shared" si="7"/>
        <v>-77896974.850550979</v>
      </c>
      <c r="AB43" s="7">
        <f t="shared" si="7"/>
        <v>0</v>
      </c>
      <c r="AC43" s="14">
        <f t="shared" si="7"/>
        <v>-47.882075932366206</v>
      </c>
    </row>
    <row r="44" spans="1:29" x14ac:dyDescent="0.25">
      <c r="A44" s="7" t="s">
        <v>71</v>
      </c>
      <c r="B44" s="7" t="s">
        <v>71</v>
      </c>
      <c r="C44" s="1">
        <v>277</v>
      </c>
      <c r="D44" s="7">
        <v>3399224.93</v>
      </c>
      <c r="E44" s="27">
        <v>-251711.92933973172</v>
      </c>
      <c r="F44" s="7">
        <f t="shared" si="1"/>
        <v>3147513.0006602686</v>
      </c>
      <c r="G44" s="7">
        <v>2082274.77</v>
      </c>
      <c r="H44" s="7">
        <v>91112.68</v>
      </c>
      <c r="I44" s="7">
        <f t="shared" si="2"/>
        <v>974125.55066026864</v>
      </c>
      <c r="J44" s="7">
        <v>0</v>
      </c>
      <c r="K44" s="14">
        <f t="shared" si="3"/>
        <v>11362.862818268117</v>
      </c>
      <c r="L44" s="1">
        <v>231.2</v>
      </c>
      <c r="M44" s="7">
        <v>3270807.98</v>
      </c>
      <c r="N44" s="7">
        <v>-244961.68031823999</v>
      </c>
      <c r="O44" s="7">
        <f t="shared" si="4"/>
        <v>3025846.2996817599</v>
      </c>
      <c r="P44" s="7">
        <v>1906470.27</v>
      </c>
      <c r="Q44" s="7">
        <v>92803.010299999994</v>
      </c>
      <c r="R44" s="7">
        <f t="shared" si="5"/>
        <v>1026573.0193817599</v>
      </c>
      <c r="S44" s="7">
        <v>0</v>
      </c>
      <c r="T44" s="14">
        <f t="shared" si="6"/>
        <v>13087.570500353633</v>
      </c>
      <c r="U44" s="1">
        <f t="shared" si="8"/>
        <v>-45.800000000000011</v>
      </c>
      <c r="V44" s="7">
        <f t="shared" si="8"/>
        <v>-128416.95000000019</v>
      </c>
      <c r="W44" s="7">
        <f t="shared" si="8"/>
        <v>6750.2490214917343</v>
      </c>
      <c r="X44" s="7">
        <f t="shared" si="7"/>
        <v>-121666.70097850868</v>
      </c>
      <c r="Y44" s="7">
        <f t="shared" si="7"/>
        <v>-175804.5</v>
      </c>
      <c r="Z44" s="7">
        <f t="shared" si="7"/>
        <v>1690.3303000000014</v>
      </c>
      <c r="AA44" s="7">
        <f t="shared" si="7"/>
        <v>52447.468721491285</v>
      </c>
      <c r="AB44" s="7">
        <f t="shared" si="7"/>
        <v>0</v>
      </c>
      <c r="AC44" s="14">
        <f t="shared" si="7"/>
        <v>1724.7076820855164</v>
      </c>
    </row>
    <row r="45" spans="1:29" x14ac:dyDescent="0.25">
      <c r="A45" s="7" t="s">
        <v>72</v>
      </c>
      <c r="B45" s="7" t="s">
        <v>72</v>
      </c>
      <c r="C45" s="1">
        <v>65888.399999999994</v>
      </c>
      <c r="D45" s="7">
        <v>583411325.49000001</v>
      </c>
      <c r="E45" s="27">
        <v>-43201492.505451262</v>
      </c>
      <c r="F45" s="7">
        <f t="shared" si="1"/>
        <v>540209832.98454881</v>
      </c>
      <c r="G45" s="7">
        <v>175741768.66</v>
      </c>
      <c r="H45" s="7">
        <v>15795911.27</v>
      </c>
      <c r="I45" s="7">
        <f t="shared" si="2"/>
        <v>348672153.05454886</v>
      </c>
      <c r="J45" s="7">
        <v>0</v>
      </c>
      <c r="K45" s="14">
        <f t="shared" si="3"/>
        <v>8198.8609980595811</v>
      </c>
      <c r="L45" s="1">
        <v>64732.5</v>
      </c>
      <c r="M45" s="7">
        <v>571524272.34000003</v>
      </c>
      <c r="N45" s="7">
        <v>-42803352.245418526</v>
      </c>
      <c r="O45" s="7">
        <f t="shared" si="4"/>
        <v>528720920.09458148</v>
      </c>
      <c r="P45" s="7">
        <v>179994069.74000001</v>
      </c>
      <c r="Q45" s="7">
        <v>17897627.934</v>
      </c>
      <c r="R45" s="7">
        <f t="shared" si="5"/>
        <v>330829222.42058146</v>
      </c>
      <c r="S45" s="7">
        <v>0</v>
      </c>
      <c r="T45" s="14">
        <f t="shared" si="6"/>
        <v>8167.7815640455947</v>
      </c>
      <c r="U45" s="1">
        <f t="shared" si="8"/>
        <v>-1155.8999999999942</v>
      </c>
      <c r="V45" s="7">
        <f t="shared" si="8"/>
        <v>-11887053.149999976</v>
      </c>
      <c r="W45" s="7">
        <f t="shared" si="8"/>
        <v>398140.26003273576</v>
      </c>
      <c r="X45" s="7">
        <f t="shared" si="7"/>
        <v>-11488912.889967322</v>
      </c>
      <c r="Y45" s="7">
        <f t="shared" si="7"/>
        <v>4252301.0800000131</v>
      </c>
      <c r="Z45" s="7">
        <f t="shared" si="7"/>
        <v>2101716.6640000008</v>
      </c>
      <c r="AA45" s="7">
        <f t="shared" si="7"/>
        <v>-17842930.6339674</v>
      </c>
      <c r="AB45" s="7">
        <f t="shared" si="7"/>
        <v>0</v>
      </c>
      <c r="AC45" s="14">
        <f t="shared" si="7"/>
        <v>-31.079434013986429</v>
      </c>
    </row>
    <row r="46" spans="1:29" x14ac:dyDescent="0.25">
      <c r="A46" s="7" t="s">
        <v>73</v>
      </c>
      <c r="B46" s="7" t="s">
        <v>73</v>
      </c>
      <c r="C46" s="1">
        <v>7002</v>
      </c>
      <c r="D46" s="7">
        <v>66601245.439999998</v>
      </c>
      <c r="E46" s="27">
        <v>-4931808.965678364</v>
      </c>
      <c r="F46" s="7">
        <f t="shared" si="1"/>
        <v>61669436.474321634</v>
      </c>
      <c r="G46" s="7">
        <v>33218936.66</v>
      </c>
      <c r="H46" s="7">
        <v>1691885.07</v>
      </c>
      <c r="I46" s="7">
        <f t="shared" si="2"/>
        <v>26758614.744321633</v>
      </c>
      <c r="J46" s="7">
        <v>0</v>
      </c>
      <c r="K46" s="14">
        <f t="shared" si="3"/>
        <v>8807.4030954472491</v>
      </c>
      <c r="L46" s="1">
        <v>7020.6</v>
      </c>
      <c r="M46" s="7">
        <v>66628895.740000002</v>
      </c>
      <c r="N46" s="7">
        <v>-4990059.4464794062</v>
      </c>
      <c r="O46" s="7">
        <f t="shared" si="4"/>
        <v>61638836.2935206</v>
      </c>
      <c r="P46" s="7">
        <v>35016562.670000002</v>
      </c>
      <c r="Q46" s="7">
        <v>1978859.9784000001</v>
      </c>
      <c r="R46" s="7">
        <f t="shared" si="5"/>
        <v>24643413.645120598</v>
      </c>
      <c r="S46" s="7">
        <v>0</v>
      </c>
      <c r="T46" s="14">
        <f t="shared" si="6"/>
        <v>8779.7106078569632</v>
      </c>
      <c r="U46" s="1">
        <f t="shared" si="8"/>
        <v>18.600000000000364</v>
      </c>
      <c r="V46" s="7">
        <f t="shared" si="8"/>
        <v>27650.30000000447</v>
      </c>
      <c r="W46" s="7">
        <f t="shared" si="8"/>
        <v>-58250.480801042169</v>
      </c>
      <c r="X46" s="7">
        <f t="shared" si="7"/>
        <v>-30600.180801033974</v>
      </c>
      <c r="Y46" s="7">
        <f t="shared" si="7"/>
        <v>1797626.0100000016</v>
      </c>
      <c r="Z46" s="7">
        <f t="shared" si="7"/>
        <v>286974.90840000007</v>
      </c>
      <c r="AA46" s="7">
        <f t="shared" si="7"/>
        <v>-2115201.0992010348</v>
      </c>
      <c r="AB46" s="7">
        <f t="shared" si="7"/>
        <v>0</v>
      </c>
      <c r="AC46" s="14">
        <f t="shared" si="7"/>
        <v>-27.692487590285964</v>
      </c>
    </row>
    <row r="47" spans="1:29" x14ac:dyDescent="0.25">
      <c r="A47" s="7" t="s">
        <v>74</v>
      </c>
      <c r="B47" s="7" t="s">
        <v>75</v>
      </c>
      <c r="C47" s="1">
        <v>2639.9</v>
      </c>
      <c r="D47" s="7">
        <v>23807307.91</v>
      </c>
      <c r="E47" s="27">
        <v>-1762926.4111131227</v>
      </c>
      <c r="F47" s="7">
        <f t="shared" si="1"/>
        <v>22044381.498886876</v>
      </c>
      <c r="G47" s="7">
        <v>6098206.5300000003</v>
      </c>
      <c r="H47" s="7">
        <v>904369.81</v>
      </c>
      <c r="I47" s="7">
        <f t="shared" si="2"/>
        <v>15041805.158886874</v>
      </c>
      <c r="J47" s="7">
        <v>0</v>
      </c>
      <c r="K47" s="14">
        <f t="shared" si="3"/>
        <v>8350.4608124879251</v>
      </c>
      <c r="L47" s="1">
        <v>2245.8000000000002</v>
      </c>
      <c r="M47" s="7">
        <v>20374021.050000001</v>
      </c>
      <c r="N47" s="7">
        <v>-1525878.150525728</v>
      </c>
      <c r="O47" s="7">
        <f t="shared" si="4"/>
        <v>18848142.899474274</v>
      </c>
      <c r="P47" s="7">
        <v>5914801.6699999999</v>
      </c>
      <c r="Q47" s="7">
        <v>952993.29629999993</v>
      </c>
      <c r="R47" s="7">
        <f t="shared" si="5"/>
        <v>11980347.933174275</v>
      </c>
      <c r="S47" s="7">
        <v>0</v>
      </c>
      <c r="T47" s="14">
        <f t="shared" si="6"/>
        <v>8392.6186211925688</v>
      </c>
      <c r="U47" s="1">
        <f t="shared" si="8"/>
        <v>-394.09999999999991</v>
      </c>
      <c r="V47" s="7">
        <f t="shared" si="8"/>
        <v>-3433286.8599999994</v>
      </c>
      <c r="W47" s="7">
        <f t="shared" si="8"/>
        <v>237048.2605873947</v>
      </c>
      <c r="X47" s="7">
        <f t="shared" si="7"/>
        <v>-3196238.5994126014</v>
      </c>
      <c r="Y47" s="7">
        <f t="shared" si="7"/>
        <v>-183404.86000000034</v>
      </c>
      <c r="Z47" s="7">
        <f t="shared" si="7"/>
        <v>48623.486299999873</v>
      </c>
      <c r="AA47" s="7">
        <f t="shared" si="7"/>
        <v>-3061457.2257125992</v>
      </c>
      <c r="AB47" s="7">
        <f t="shared" si="7"/>
        <v>0</v>
      </c>
      <c r="AC47" s="14">
        <f t="shared" si="7"/>
        <v>42.157808704643685</v>
      </c>
    </row>
    <row r="48" spans="1:29" x14ac:dyDescent="0.25">
      <c r="A48" s="7" t="s">
        <v>74</v>
      </c>
      <c r="B48" s="7" t="s">
        <v>76</v>
      </c>
      <c r="C48" s="1">
        <v>248.4</v>
      </c>
      <c r="D48" s="7">
        <v>3476037.23</v>
      </c>
      <c r="E48" s="27">
        <v>-257399.8648627341</v>
      </c>
      <c r="F48" s="7">
        <f t="shared" si="1"/>
        <v>3218637.365137266</v>
      </c>
      <c r="G48" s="7">
        <v>825257.93</v>
      </c>
      <c r="H48" s="7">
        <v>112764.13</v>
      </c>
      <c r="I48" s="7">
        <f t="shared" si="2"/>
        <v>2280615.3051372659</v>
      </c>
      <c r="J48" s="7">
        <v>0</v>
      </c>
      <c r="K48" s="14">
        <f t="shared" si="3"/>
        <v>12957.477315367416</v>
      </c>
      <c r="L48" s="1">
        <v>244.8</v>
      </c>
      <c r="M48" s="7">
        <v>3425487.04</v>
      </c>
      <c r="N48" s="7">
        <v>-256546.10920533288</v>
      </c>
      <c r="O48" s="7">
        <f t="shared" si="4"/>
        <v>3168940.930794667</v>
      </c>
      <c r="P48" s="7">
        <v>779847.59</v>
      </c>
      <c r="Q48" s="7">
        <v>132358.49170000001</v>
      </c>
      <c r="R48" s="7">
        <f t="shared" si="5"/>
        <v>2256734.849094667</v>
      </c>
      <c r="S48" s="7">
        <v>0</v>
      </c>
      <c r="T48" s="14">
        <f t="shared" si="6"/>
        <v>12945.020142135078</v>
      </c>
      <c r="U48" s="1">
        <f t="shared" si="8"/>
        <v>-3.5999999999999943</v>
      </c>
      <c r="V48" s="7">
        <f t="shared" si="8"/>
        <v>-50550.189999999944</v>
      </c>
      <c r="W48" s="7">
        <f t="shared" si="8"/>
        <v>853.75565740122693</v>
      </c>
      <c r="X48" s="7">
        <f t="shared" si="7"/>
        <v>-49696.434342599008</v>
      </c>
      <c r="Y48" s="7">
        <f t="shared" si="7"/>
        <v>-45410.340000000084</v>
      </c>
      <c r="Z48" s="7">
        <f t="shared" si="7"/>
        <v>19594.361700000009</v>
      </c>
      <c r="AA48" s="7">
        <f t="shared" si="7"/>
        <v>-23880.456042598933</v>
      </c>
      <c r="AB48" s="7">
        <f t="shared" si="7"/>
        <v>0</v>
      </c>
      <c r="AC48" s="14">
        <f t="shared" si="7"/>
        <v>-12.457173232338391</v>
      </c>
    </row>
    <row r="49" spans="1:29" x14ac:dyDescent="0.25">
      <c r="A49" s="7" t="s">
        <v>74</v>
      </c>
      <c r="B49" s="7" t="s">
        <v>77</v>
      </c>
      <c r="C49" s="1">
        <v>301.89999999999998</v>
      </c>
      <c r="D49" s="7">
        <v>3845486.12</v>
      </c>
      <c r="E49" s="27">
        <v>-284757.4816163634</v>
      </c>
      <c r="F49" s="7">
        <f t="shared" si="1"/>
        <v>3560728.6383836367</v>
      </c>
      <c r="G49" s="7">
        <v>456523.96</v>
      </c>
      <c r="H49" s="7">
        <v>73620.41</v>
      </c>
      <c r="I49" s="7">
        <f t="shared" si="2"/>
        <v>3030584.2683836366</v>
      </c>
      <c r="J49" s="7">
        <v>0</v>
      </c>
      <c r="K49" s="14">
        <f t="shared" si="3"/>
        <v>11794.397609750371</v>
      </c>
      <c r="L49" s="1">
        <v>300.89999999999998</v>
      </c>
      <c r="M49" s="7">
        <v>3807873.2600000002</v>
      </c>
      <c r="N49" s="7">
        <v>-285184.28410110902</v>
      </c>
      <c r="O49" s="7">
        <f t="shared" si="4"/>
        <v>3522688.9758988912</v>
      </c>
      <c r="P49" s="7">
        <v>478006.17</v>
      </c>
      <c r="Q49" s="7">
        <v>81576.906400000007</v>
      </c>
      <c r="R49" s="7">
        <f t="shared" si="5"/>
        <v>2963105.8994988911</v>
      </c>
      <c r="S49" s="7">
        <v>0</v>
      </c>
      <c r="T49" s="14">
        <f t="shared" si="6"/>
        <v>11707.175061146199</v>
      </c>
      <c r="U49" s="1">
        <f t="shared" si="8"/>
        <v>-1</v>
      </c>
      <c r="V49" s="7">
        <f t="shared" si="8"/>
        <v>-37612.85999999987</v>
      </c>
      <c r="W49" s="7">
        <f t="shared" si="8"/>
        <v>-426.80248474562541</v>
      </c>
      <c r="X49" s="7">
        <f t="shared" si="7"/>
        <v>-38039.662484745495</v>
      </c>
      <c r="Y49" s="7">
        <f t="shared" si="7"/>
        <v>21482.209999999963</v>
      </c>
      <c r="Z49" s="7">
        <f t="shared" si="7"/>
        <v>7956.4964000000036</v>
      </c>
      <c r="AA49" s="7">
        <f t="shared" si="7"/>
        <v>-67478.36888474552</v>
      </c>
      <c r="AB49" s="7">
        <f t="shared" si="7"/>
        <v>0</v>
      </c>
      <c r="AC49" s="14">
        <f t="shared" si="7"/>
        <v>-87.222548604171607</v>
      </c>
    </row>
    <row r="50" spans="1:29" x14ac:dyDescent="0.25">
      <c r="A50" s="7" t="s">
        <v>74</v>
      </c>
      <c r="B50" s="7" t="s">
        <v>74</v>
      </c>
      <c r="C50" s="1">
        <v>213</v>
      </c>
      <c r="D50" s="7">
        <v>3153590.1</v>
      </c>
      <c r="E50" s="27">
        <v>-233522.71907986904</v>
      </c>
      <c r="F50" s="7">
        <f t="shared" si="1"/>
        <v>2920067.3809201312</v>
      </c>
      <c r="G50" s="7">
        <v>476023.85</v>
      </c>
      <c r="H50" s="7">
        <v>77100.41</v>
      </c>
      <c r="I50" s="7">
        <f t="shared" si="2"/>
        <v>2366943.120920131</v>
      </c>
      <c r="J50" s="7">
        <v>0</v>
      </c>
      <c r="K50" s="14">
        <f t="shared" si="3"/>
        <v>13709.236530141461</v>
      </c>
      <c r="L50" s="1">
        <v>223.1</v>
      </c>
      <c r="M50" s="7">
        <v>3232435.94</v>
      </c>
      <c r="N50" s="7">
        <v>-242087.87071122089</v>
      </c>
      <c r="O50" s="7">
        <f t="shared" si="4"/>
        <v>2990348.0692887791</v>
      </c>
      <c r="P50" s="7">
        <v>467164.8</v>
      </c>
      <c r="Q50" s="7">
        <v>86156.028900000005</v>
      </c>
      <c r="R50" s="7">
        <f t="shared" si="5"/>
        <v>2437027.2403887794</v>
      </c>
      <c r="S50" s="7">
        <v>0</v>
      </c>
      <c r="T50" s="14">
        <f t="shared" si="6"/>
        <v>13403.62200488023</v>
      </c>
      <c r="U50" s="1">
        <f t="shared" si="8"/>
        <v>10.099999999999994</v>
      </c>
      <c r="V50" s="7">
        <f t="shared" si="8"/>
        <v>78845.839999999851</v>
      </c>
      <c r="W50" s="7">
        <f t="shared" si="8"/>
        <v>-8565.1516313518514</v>
      </c>
      <c r="X50" s="7">
        <f t="shared" si="7"/>
        <v>70280.688368647825</v>
      </c>
      <c r="Y50" s="7">
        <f t="shared" si="7"/>
        <v>-8859.0499999999884</v>
      </c>
      <c r="Z50" s="7">
        <f t="shared" si="7"/>
        <v>9055.6189000000013</v>
      </c>
      <c r="AA50" s="7">
        <f t="shared" si="7"/>
        <v>70084.119468648452</v>
      </c>
      <c r="AB50" s="7">
        <f t="shared" si="7"/>
        <v>0</v>
      </c>
      <c r="AC50" s="14">
        <f t="shared" si="7"/>
        <v>-305.61452526123139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974351.81</v>
      </c>
      <c r="E51" s="27">
        <v>-72150.557553942068</v>
      </c>
      <c r="F51" s="7">
        <f t="shared" si="1"/>
        <v>902201.25244605797</v>
      </c>
      <c r="G51" s="7">
        <v>300977.25</v>
      </c>
      <c r="H51" s="7">
        <v>48699.35</v>
      </c>
      <c r="I51" s="7">
        <f t="shared" si="2"/>
        <v>552524.652446058</v>
      </c>
      <c r="J51" s="7">
        <v>0</v>
      </c>
      <c r="K51" s="14">
        <f t="shared" si="3"/>
        <v>18044.025048921161</v>
      </c>
      <c r="L51" s="1">
        <v>50</v>
      </c>
      <c r="M51" s="7">
        <v>1006271.23</v>
      </c>
      <c r="N51" s="7">
        <v>-75362.996808116557</v>
      </c>
      <c r="O51" s="7">
        <f t="shared" si="4"/>
        <v>930908.23319188342</v>
      </c>
      <c r="P51" s="7">
        <v>284789.90999999997</v>
      </c>
      <c r="Q51" s="7">
        <v>53999.418600000005</v>
      </c>
      <c r="R51" s="7">
        <f t="shared" si="5"/>
        <v>592118.90459188353</v>
      </c>
      <c r="S51" s="7">
        <v>0</v>
      </c>
      <c r="T51" s="14">
        <f t="shared" si="6"/>
        <v>18618.16466383767</v>
      </c>
      <c r="U51" s="1">
        <f t="shared" si="8"/>
        <v>0</v>
      </c>
      <c r="V51" s="7">
        <f t="shared" si="8"/>
        <v>31919.419999999925</v>
      </c>
      <c r="W51" s="7">
        <f t="shared" si="8"/>
        <v>-3212.4392541744892</v>
      </c>
      <c r="X51" s="7">
        <f t="shared" si="7"/>
        <v>28706.980745825451</v>
      </c>
      <c r="Y51" s="7">
        <f t="shared" si="7"/>
        <v>-16187.340000000026</v>
      </c>
      <c r="Z51" s="7">
        <f t="shared" si="7"/>
        <v>5300.068600000006</v>
      </c>
      <c r="AA51" s="7">
        <f t="shared" si="7"/>
        <v>39594.252145825536</v>
      </c>
      <c r="AB51" s="7">
        <f t="shared" si="7"/>
        <v>0</v>
      </c>
      <c r="AC51" s="14">
        <f t="shared" si="7"/>
        <v>574.13961491650844</v>
      </c>
    </row>
    <row r="52" spans="1:29" x14ac:dyDescent="0.25">
      <c r="A52" s="7" t="s">
        <v>79</v>
      </c>
      <c r="B52" s="7" t="s">
        <v>80</v>
      </c>
      <c r="C52" s="1">
        <v>489.7</v>
      </c>
      <c r="D52" s="7">
        <v>5141295.3600000003</v>
      </c>
      <c r="E52" s="27">
        <v>-380711.89786520263</v>
      </c>
      <c r="F52" s="7">
        <f t="shared" si="1"/>
        <v>4760583.4621347981</v>
      </c>
      <c r="G52" s="7">
        <v>1105130.3500000001</v>
      </c>
      <c r="H52" s="7">
        <v>97811.44</v>
      </c>
      <c r="I52" s="7">
        <f t="shared" si="2"/>
        <v>3557641.672134798</v>
      </c>
      <c r="J52" s="7">
        <v>0</v>
      </c>
      <c r="K52" s="14">
        <f t="shared" si="3"/>
        <v>9721.4283482434112</v>
      </c>
      <c r="L52" s="1">
        <v>436.1</v>
      </c>
      <c r="M52" s="7">
        <v>4732795.8600000003</v>
      </c>
      <c r="N52" s="7">
        <v>-354454.81164223218</v>
      </c>
      <c r="O52" s="7">
        <f t="shared" si="4"/>
        <v>4378341.048357768</v>
      </c>
      <c r="P52" s="7">
        <v>1128657.8500000001</v>
      </c>
      <c r="Q52" s="7">
        <v>125901.9676</v>
      </c>
      <c r="R52" s="7">
        <f t="shared" si="5"/>
        <v>3123781.2307577678</v>
      </c>
      <c r="S52" s="7">
        <v>0</v>
      </c>
      <c r="T52" s="14">
        <f t="shared" si="6"/>
        <v>10039.763926525493</v>
      </c>
      <c r="U52" s="1">
        <f t="shared" si="8"/>
        <v>-53.599999999999966</v>
      </c>
      <c r="V52" s="7">
        <f t="shared" si="8"/>
        <v>-408499.5</v>
      </c>
      <c r="W52" s="7">
        <f t="shared" si="8"/>
        <v>26257.086222970451</v>
      </c>
      <c r="X52" s="7">
        <f t="shared" si="7"/>
        <v>-382242.41377703007</v>
      </c>
      <c r="Y52" s="7">
        <f t="shared" si="7"/>
        <v>23527.5</v>
      </c>
      <c r="Z52" s="7">
        <f t="shared" si="7"/>
        <v>28090.527600000001</v>
      </c>
      <c r="AA52" s="7">
        <f t="shared" si="7"/>
        <v>-433860.44137703022</v>
      </c>
      <c r="AB52" s="7">
        <f t="shared" si="7"/>
        <v>0</v>
      </c>
      <c r="AC52" s="14">
        <f t="shared" si="7"/>
        <v>318.33557828208177</v>
      </c>
    </row>
    <row r="53" spans="1:29" x14ac:dyDescent="0.25">
      <c r="A53" s="7" t="s">
        <v>79</v>
      </c>
      <c r="B53" s="7" t="s">
        <v>81</v>
      </c>
      <c r="C53" s="1">
        <v>11357.7</v>
      </c>
      <c r="D53" s="7">
        <v>106048732.65000001</v>
      </c>
      <c r="E53" s="27">
        <v>-7852887.5402678633</v>
      </c>
      <c r="F53" s="7">
        <f t="shared" si="1"/>
        <v>98195845.109732136</v>
      </c>
      <c r="G53" s="7">
        <v>11189545.210000001</v>
      </c>
      <c r="H53" s="7">
        <v>1372861.93</v>
      </c>
      <c r="I53" s="7">
        <f t="shared" si="2"/>
        <v>85633437.969732136</v>
      </c>
      <c r="J53" s="7">
        <v>0</v>
      </c>
      <c r="K53" s="14">
        <f t="shared" si="3"/>
        <v>8645.7509099317758</v>
      </c>
      <c r="L53" s="1">
        <v>11423.7</v>
      </c>
      <c r="M53" s="7">
        <v>106335103.37</v>
      </c>
      <c r="N53" s="7">
        <v>-7963789.3014829159</v>
      </c>
      <c r="O53" s="7">
        <f t="shared" si="4"/>
        <v>98371314.068517089</v>
      </c>
      <c r="P53" s="7">
        <v>10882975.01</v>
      </c>
      <c r="Q53" s="7">
        <v>1432504.1416</v>
      </c>
      <c r="R53" s="7">
        <f t="shared" si="5"/>
        <v>86055834.916917086</v>
      </c>
      <c r="S53" s="7">
        <v>0</v>
      </c>
      <c r="T53" s="14">
        <f t="shared" si="6"/>
        <v>8611.1604881533203</v>
      </c>
      <c r="U53" s="1">
        <f t="shared" si="8"/>
        <v>66</v>
      </c>
      <c r="V53" s="7">
        <f t="shared" si="8"/>
        <v>286370.71999999881</v>
      </c>
      <c r="W53" s="7">
        <f t="shared" si="8"/>
        <v>-110901.76121505257</v>
      </c>
      <c r="X53" s="7">
        <f t="shared" si="7"/>
        <v>175468.95878495276</v>
      </c>
      <c r="Y53" s="7">
        <f t="shared" si="7"/>
        <v>-306570.20000000112</v>
      </c>
      <c r="Z53" s="7">
        <f t="shared" si="7"/>
        <v>59642.211600000039</v>
      </c>
      <c r="AA53" s="7">
        <f t="shared" si="7"/>
        <v>422396.94718495011</v>
      </c>
      <c r="AB53" s="7">
        <f t="shared" si="7"/>
        <v>0</v>
      </c>
      <c r="AC53" s="14">
        <f t="shared" si="7"/>
        <v>-34.590421778455493</v>
      </c>
    </row>
    <row r="54" spans="1:29" x14ac:dyDescent="0.25">
      <c r="A54" s="7" t="s">
        <v>79</v>
      </c>
      <c r="B54" s="7" t="s">
        <v>82</v>
      </c>
      <c r="C54" s="1">
        <v>9341.6</v>
      </c>
      <c r="D54" s="7">
        <v>81419984.359999999</v>
      </c>
      <c r="E54" s="27">
        <v>-6029133.6325502824</v>
      </c>
      <c r="F54" s="7">
        <f t="shared" si="1"/>
        <v>75390850.727449715</v>
      </c>
      <c r="G54" s="7">
        <v>8316222.0800000001</v>
      </c>
      <c r="H54" s="7">
        <v>853819.33</v>
      </c>
      <c r="I54" s="7">
        <f t="shared" si="2"/>
        <v>66220809.317449719</v>
      </c>
      <c r="J54" s="7">
        <v>0</v>
      </c>
      <c r="K54" s="14">
        <f t="shared" si="3"/>
        <v>8070.4430426746712</v>
      </c>
      <c r="L54" s="1">
        <v>9013</v>
      </c>
      <c r="M54" s="7">
        <v>78212826.100000009</v>
      </c>
      <c r="N54" s="7">
        <v>-5857618.4909192687</v>
      </c>
      <c r="O54" s="7">
        <f t="shared" si="4"/>
        <v>72355207.609080747</v>
      </c>
      <c r="P54" s="7">
        <v>9247029.1500000004</v>
      </c>
      <c r="Q54" s="7">
        <v>785343.96609999996</v>
      </c>
      <c r="R54" s="7">
        <f t="shared" si="5"/>
        <v>62322834.492980748</v>
      </c>
      <c r="S54" s="7">
        <v>0</v>
      </c>
      <c r="T54" s="14">
        <f t="shared" si="6"/>
        <v>8027.871697445994</v>
      </c>
      <c r="U54" s="1">
        <f t="shared" si="8"/>
        <v>-328.60000000000036</v>
      </c>
      <c r="V54" s="7">
        <f t="shared" si="8"/>
        <v>-3207158.2599999905</v>
      </c>
      <c r="W54" s="7">
        <f t="shared" si="8"/>
        <v>171515.14163101371</v>
      </c>
      <c r="X54" s="7">
        <f t="shared" si="7"/>
        <v>-3035643.1183689684</v>
      </c>
      <c r="Y54" s="7">
        <f t="shared" si="7"/>
        <v>930807.0700000003</v>
      </c>
      <c r="Z54" s="7">
        <f t="shared" si="7"/>
        <v>-68475.363899999997</v>
      </c>
      <c r="AA54" s="7">
        <f t="shared" si="7"/>
        <v>-3897974.8244689703</v>
      </c>
      <c r="AB54" s="7">
        <f t="shared" si="7"/>
        <v>0</v>
      </c>
      <c r="AC54" s="14">
        <f t="shared" si="7"/>
        <v>-42.571345228677274</v>
      </c>
    </row>
    <row r="55" spans="1:29" x14ac:dyDescent="0.25">
      <c r="A55" s="7" t="s">
        <v>79</v>
      </c>
      <c r="B55" s="7" t="s">
        <v>83</v>
      </c>
      <c r="C55" s="1">
        <v>7921.6</v>
      </c>
      <c r="D55" s="7">
        <v>69043477.359999999</v>
      </c>
      <c r="E55" s="27">
        <v>-5112655.7531483173</v>
      </c>
      <c r="F55" s="7">
        <f t="shared" si="1"/>
        <v>63930821.606851682</v>
      </c>
      <c r="G55" s="7">
        <v>2938588.68</v>
      </c>
      <c r="H55" s="7">
        <v>376544.6</v>
      </c>
      <c r="I55" s="7">
        <f t="shared" si="2"/>
        <v>60615688.326851681</v>
      </c>
      <c r="J55" s="7">
        <v>0</v>
      </c>
      <c r="K55" s="14">
        <f t="shared" si="3"/>
        <v>8070.4430426746712</v>
      </c>
      <c r="L55" s="1">
        <v>7777.7</v>
      </c>
      <c r="M55" s="7">
        <v>67494765.134000003</v>
      </c>
      <c r="N55" s="7">
        <v>-5054907.2831568671</v>
      </c>
      <c r="O55" s="7">
        <f t="shared" si="4"/>
        <v>62439857.850843139</v>
      </c>
      <c r="P55" s="7">
        <v>3191387.13</v>
      </c>
      <c r="Q55" s="7">
        <v>390451.28759999998</v>
      </c>
      <c r="R55" s="7">
        <f t="shared" si="5"/>
        <v>58858019.433243133</v>
      </c>
      <c r="S55" s="7">
        <v>0</v>
      </c>
      <c r="T55" s="14">
        <f t="shared" si="6"/>
        <v>8028.0620042998753</v>
      </c>
      <c r="U55" s="1">
        <f t="shared" si="8"/>
        <v>-143.90000000000055</v>
      </c>
      <c r="V55" s="7">
        <f t="shared" si="8"/>
        <v>-1548712.2259999961</v>
      </c>
      <c r="W55" s="7">
        <f t="shared" si="8"/>
        <v>57748.469991450198</v>
      </c>
      <c r="X55" s="7">
        <f t="shared" si="7"/>
        <v>-1490963.7560085431</v>
      </c>
      <c r="Y55" s="7">
        <f t="shared" si="7"/>
        <v>252798.44999999972</v>
      </c>
      <c r="Z55" s="7">
        <f t="shared" si="7"/>
        <v>13906.687600000005</v>
      </c>
      <c r="AA55" s="7">
        <f t="shared" si="7"/>
        <v>-1757668.8936085477</v>
      </c>
      <c r="AB55" s="7">
        <f t="shared" si="7"/>
        <v>0</v>
      </c>
      <c r="AC55" s="14">
        <f t="shared" si="7"/>
        <v>-42.381038374795935</v>
      </c>
    </row>
    <row r="56" spans="1:29" x14ac:dyDescent="0.25">
      <c r="A56" s="7" t="s">
        <v>79</v>
      </c>
      <c r="B56" s="7" t="s">
        <v>84</v>
      </c>
      <c r="C56" s="1">
        <v>30187</v>
      </c>
      <c r="D56" s="7">
        <v>273598144.89999998</v>
      </c>
      <c r="E56" s="27">
        <v>-20259888.161196344</v>
      </c>
      <c r="F56" s="7">
        <f t="shared" si="1"/>
        <v>253338256.73880363</v>
      </c>
      <c r="G56" s="7">
        <v>61785935</v>
      </c>
      <c r="H56" s="7">
        <v>7745512.6900000004</v>
      </c>
      <c r="I56" s="7">
        <f t="shared" si="2"/>
        <v>183806809.04880363</v>
      </c>
      <c r="J56" s="7">
        <v>0</v>
      </c>
      <c r="K56" s="14">
        <f t="shared" si="3"/>
        <v>8392.2965759699091</v>
      </c>
      <c r="L56" s="1">
        <v>29714.3</v>
      </c>
      <c r="M56" s="7">
        <v>267758751.64000002</v>
      </c>
      <c r="N56" s="7">
        <v>-20053342.820096917</v>
      </c>
      <c r="O56" s="7">
        <f t="shared" si="4"/>
        <v>247705408.81990311</v>
      </c>
      <c r="P56" s="7">
        <v>60900436.100000001</v>
      </c>
      <c r="Q56" s="7">
        <v>7053169.7279999992</v>
      </c>
      <c r="R56" s="7">
        <f t="shared" si="5"/>
        <v>179751802.99190313</v>
      </c>
      <c r="S56" s="7">
        <v>0</v>
      </c>
      <c r="T56" s="14">
        <f t="shared" si="6"/>
        <v>8336.2357120949546</v>
      </c>
      <c r="U56" s="1">
        <f t="shared" si="8"/>
        <v>-472.70000000000073</v>
      </c>
      <c r="V56" s="7">
        <f t="shared" si="8"/>
        <v>-5839393.2599999607</v>
      </c>
      <c r="W56" s="7">
        <f t="shared" si="8"/>
        <v>206545.34109942615</v>
      </c>
      <c r="X56" s="7">
        <f t="shared" si="7"/>
        <v>-5632847.9189005196</v>
      </c>
      <c r="Y56" s="7">
        <f t="shared" si="7"/>
        <v>-885498.89999999851</v>
      </c>
      <c r="Z56" s="7">
        <f t="shared" si="7"/>
        <v>-692342.96200000122</v>
      </c>
      <c r="AA56" s="7">
        <f t="shared" si="7"/>
        <v>-4055006.0569005013</v>
      </c>
      <c r="AB56" s="7">
        <f t="shared" si="7"/>
        <v>0</v>
      </c>
      <c r="AC56" s="14">
        <f t="shared" si="7"/>
        <v>-56.060863874954521</v>
      </c>
    </row>
    <row r="57" spans="1:29" x14ac:dyDescent="0.25">
      <c r="A57" s="7" t="s">
        <v>79</v>
      </c>
      <c r="B57" s="7" t="s">
        <v>85</v>
      </c>
      <c r="C57" s="1">
        <v>4991.1000000000004</v>
      </c>
      <c r="D57" s="7">
        <v>43501678.935000002</v>
      </c>
      <c r="E57" s="27">
        <v>-3221290.6647064444</v>
      </c>
      <c r="F57" s="7">
        <f t="shared" si="1"/>
        <v>40280388.270293556</v>
      </c>
      <c r="G57" s="7">
        <v>10050560.199999999</v>
      </c>
      <c r="H57" s="7">
        <v>1376481.12</v>
      </c>
      <c r="I57" s="7">
        <f t="shared" si="2"/>
        <v>28853346.950293556</v>
      </c>
      <c r="J57" s="7">
        <v>0</v>
      </c>
      <c r="K57" s="14">
        <f t="shared" si="3"/>
        <v>8070.4430426746712</v>
      </c>
      <c r="L57" s="1">
        <v>5060.8999999999996</v>
      </c>
      <c r="M57" s="7">
        <v>43918591.420000002</v>
      </c>
      <c r="N57" s="7">
        <v>-3289209.2771075601</v>
      </c>
      <c r="O57" s="7">
        <f t="shared" si="4"/>
        <v>40629382.142892443</v>
      </c>
      <c r="P57" s="7">
        <v>10890816.310000001</v>
      </c>
      <c r="Q57" s="7">
        <v>1373312.493</v>
      </c>
      <c r="R57" s="7">
        <f t="shared" si="5"/>
        <v>28365253.33989244</v>
      </c>
      <c r="S57" s="7">
        <v>0</v>
      </c>
      <c r="T57" s="14">
        <f t="shared" si="6"/>
        <v>8028.0942407264411</v>
      </c>
      <c r="U57" s="1">
        <f t="shared" si="8"/>
        <v>69.799999999999272</v>
      </c>
      <c r="V57" s="7">
        <f t="shared" si="8"/>
        <v>416912.4849999994</v>
      </c>
      <c r="W57" s="7">
        <f t="shared" si="8"/>
        <v>-67918.612401115708</v>
      </c>
      <c r="X57" s="7">
        <f t="shared" si="7"/>
        <v>348993.87259888649</v>
      </c>
      <c r="Y57" s="7">
        <f t="shared" si="7"/>
        <v>840256.11000000127</v>
      </c>
      <c r="Z57" s="7">
        <f t="shared" si="7"/>
        <v>-3168.627000000095</v>
      </c>
      <c r="AA57" s="7">
        <f t="shared" si="7"/>
        <v>-488093.61040111631</v>
      </c>
      <c r="AB57" s="7">
        <f t="shared" si="7"/>
        <v>0</v>
      </c>
      <c r="AC57" s="14">
        <f t="shared" si="7"/>
        <v>-42.348801948230175</v>
      </c>
    </row>
    <row r="58" spans="1:29" x14ac:dyDescent="0.25">
      <c r="A58" s="7" t="s">
        <v>79</v>
      </c>
      <c r="B58" s="7" t="s">
        <v>86</v>
      </c>
      <c r="C58" s="1">
        <v>1450.3</v>
      </c>
      <c r="D58" s="7">
        <v>13466998.310000001</v>
      </c>
      <c r="E58" s="27">
        <v>-997228.54380954616</v>
      </c>
      <c r="F58" s="7">
        <f t="shared" si="1"/>
        <v>12469769.766190454</v>
      </c>
      <c r="G58" s="7">
        <v>2729314.89</v>
      </c>
      <c r="H58" s="7">
        <v>355269.25</v>
      </c>
      <c r="I58" s="7">
        <f t="shared" si="2"/>
        <v>9385185.6261904538</v>
      </c>
      <c r="J58" s="7">
        <v>0</v>
      </c>
      <c r="K58" s="14">
        <f t="shared" si="3"/>
        <v>8598.0623086192209</v>
      </c>
      <c r="L58" s="1">
        <v>1439.9</v>
      </c>
      <c r="M58" s="7">
        <v>13385204.829999998</v>
      </c>
      <c r="N58" s="7">
        <v>-1002462.476125126</v>
      </c>
      <c r="O58" s="7">
        <f t="shared" si="4"/>
        <v>12382742.353874872</v>
      </c>
      <c r="P58" s="7">
        <v>2865063.08</v>
      </c>
      <c r="Q58" s="7">
        <v>749058.06519999995</v>
      </c>
      <c r="R58" s="7">
        <f t="shared" si="5"/>
        <v>8768621.2086748723</v>
      </c>
      <c r="S58" s="7">
        <v>0</v>
      </c>
      <c r="T58" s="14">
        <f t="shared" si="6"/>
        <v>8599.7238376796104</v>
      </c>
      <c r="U58" s="1">
        <f t="shared" si="8"/>
        <v>-10.399999999999864</v>
      </c>
      <c r="V58" s="7">
        <f t="shared" si="8"/>
        <v>-81793.48000000231</v>
      </c>
      <c r="W58" s="7">
        <f t="shared" si="8"/>
        <v>-5233.9323155798484</v>
      </c>
      <c r="X58" s="7">
        <f t="shared" si="7"/>
        <v>-87027.412315582857</v>
      </c>
      <c r="Y58" s="7">
        <f t="shared" si="7"/>
        <v>135748.18999999994</v>
      </c>
      <c r="Z58" s="7">
        <f t="shared" si="7"/>
        <v>393788.81519999995</v>
      </c>
      <c r="AA58" s="7">
        <f t="shared" si="7"/>
        <v>-616564.41751558147</v>
      </c>
      <c r="AB58" s="7">
        <f t="shared" si="7"/>
        <v>0</v>
      </c>
      <c r="AC58" s="14">
        <f t="shared" si="7"/>
        <v>1.6615290603895119</v>
      </c>
    </row>
    <row r="59" spans="1:29" x14ac:dyDescent="0.25">
      <c r="A59" s="7" t="s">
        <v>79</v>
      </c>
      <c r="B59" s="7" t="s">
        <v>87</v>
      </c>
      <c r="C59" s="1">
        <v>24805.200000000001</v>
      </c>
      <c r="D59" s="7">
        <v>215975289.18000001</v>
      </c>
      <c r="E59" s="27">
        <v>-15992927.166842204</v>
      </c>
      <c r="F59" s="7">
        <f t="shared" si="1"/>
        <v>199982362.01315781</v>
      </c>
      <c r="G59" s="7">
        <v>43572243.090000004</v>
      </c>
      <c r="H59" s="7">
        <v>5254837.76</v>
      </c>
      <c r="I59" s="7">
        <f t="shared" si="2"/>
        <v>151155281.16315782</v>
      </c>
      <c r="J59" s="7">
        <v>0</v>
      </c>
      <c r="K59" s="14">
        <f t="shared" si="3"/>
        <v>8062.1144765274139</v>
      </c>
      <c r="L59" s="1">
        <v>25205.9</v>
      </c>
      <c r="M59" s="7">
        <v>218513604.41000003</v>
      </c>
      <c r="N59" s="7">
        <v>-16365210.075300351</v>
      </c>
      <c r="O59" s="7">
        <f t="shared" si="4"/>
        <v>202148394.33469969</v>
      </c>
      <c r="P59" s="7">
        <v>46825137.090000004</v>
      </c>
      <c r="Q59" s="7">
        <v>5519851.4112</v>
      </c>
      <c r="R59" s="7">
        <f t="shared" si="5"/>
        <v>149803405.8334997</v>
      </c>
      <c r="S59" s="7">
        <v>0</v>
      </c>
      <c r="T59" s="14">
        <f t="shared" si="6"/>
        <v>8019.8840086923965</v>
      </c>
      <c r="U59" s="1">
        <f t="shared" si="8"/>
        <v>400.70000000000073</v>
      </c>
      <c r="V59" s="7">
        <f t="shared" si="8"/>
        <v>2538315.2300000191</v>
      </c>
      <c r="W59" s="7">
        <f t="shared" si="8"/>
        <v>-372282.9084581472</v>
      </c>
      <c r="X59" s="7">
        <f t="shared" si="7"/>
        <v>2166032.3215418756</v>
      </c>
      <c r="Y59" s="7">
        <f t="shared" si="7"/>
        <v>3252894</v>
      </c>
      <c r="Z59" s="7">
        <f t="shared" si="7"/>
        <v>265013.6512000002</v>
      </c>
      <c r="AA59" s="7">
        <f t="shared" si="7"/>
        <v>-1351875.3296581209</v>
      </c>
      <c r="AB59" s="7">
        <f t="shared" si="7"/>
        <v>0</v>
      </c>
      <c r="AC59" s="14">
        <f t="shared" si="7"/>
        <v>-42.230467835017407</v>
      </c>
    </row>
    <row r="60" spans="1:29" x14ac:dyDescent="0.25">
      <c r="A60" s="7" t="s">
        <v>79</v>
      </c>
      <c r="B60" s="7" t="s">
        <v>88</v>
      </c>
      <c r="C60" s="1">
        <v>996.8</v>
      </c>
      <c r="D60" s="7">
        <v>9693802.540000001</v>
      </c>
      <c r="E60" s="27">
        <v>-717824.14821892709</v>
      </c>
      <c r="F60" s="7">
        <f t="shared" si="1"/>
        <v>8975978.3917810731</v>
      </c>
      <c r="G60" s="7">
        <v>855660.59</v>
      </c>
      <c r="H60" s="7">
        <v>182937.83</v>
      </c>
      <c r="I60" s="7">
        <f t="shared" si="2"/>
        <v>7937379.9717810731</v>
      </c>
      <c r="J60" s="7">
        <v>0</v>
      </c>
      <c r="K60" s="14">
        <f t="shared" si="3"/>
        <v>9004.793731722586</v>
      </c>
      <c r="L60" s="1">
        <v>1049.7</v>
      </c>
      <c r="M60" s="7">
        <v>10040575.930000002</v>
      </c>
      <c r="N60" s="7">
        <v>-751972.10176051839</v>
      </c>
      <c r="O60" s="7">
        <f t="shared" si="4"/>
        <v>9288603.8282394838</v>
      </c>
      <c r="P60" s="7">
        <v>934814.97</v>
      </c>
      <c r="Q60" s="7">
        <v>110270.1623</v>
      </c>
      <c r="R60" s="7">
        <f t="shared" si="5"/>
        <v>8243518.6959394841</v>
      </c>
      <c r="S60" s="7">
        <v>0</v>
      </c>
      <c r="T60" s="14">
        <f t="shared" si="6"/>
        <v>8848.8175938263157</v>
      </c>
      <c r="U60" s="1">
        <f t="shared" si="8"/>
        <v>52.900000000000091</v>
      </c>
      <c r="V60" s="7">
        <f t="shared" si="8"/>
        <v>346773.3900000006</v>
      </c>
      <c r="W60" s="7">
        <f t="shared" si="8"/>
        <v>-34147.953541591298</v>
      </c>
      <c r="X60" s="7">
        <f t="shared" si="7"/>
        <v>312625.4364584107</v>
      </c>
      <c r="Y60" s="7">
        <f t="shared" si="7"/>
        <v>79154.38</v>
      </c>
      <c r="Z60" s="7">
        <f t="shared" si="7"/>
        <v>-72667.667699999991</v>
      </c>
      <c r="AA60" s="7">
        <f t="shared" si="7"/>
        <v>306138.72415841091</v>
      </c>
      <c r="AB60" s="7">
        <f t="shared" si="7"/>
        <v>0</v>
      </c>
      <c r="AC60" s="14">
        <f t="shared" si="7"/>
        <v>-155.9761378962703</v>
      </c>
    </row>
    <row r="61" spans="1:29" x14ac:dyDescent="0.25">
      <c r="A61" s="7" t="s">
        <v>79</v>
      </c>
      <c r="B61" s="7" t="s">
        <v>89</v>
      </c>
      <c r="C61" s="1">
        <v>615.79999999999995</v>
      </c>
      <c r="D61" s="7">
        <v>6160577.7800000003</v>
      </c>
      <c r="E61" s="27">
        <v>-456189.55814473901</v>
      </c>
      <c r="F61" s="7">
        <f t="shared" si="1"/>
        <v>5704388.2218552614</v>
      </c>
      <c r="G61" s="7">
        <v>920905.51</v>
      </c>
      <c r="H61" s="7">
        <v>115347.56</v>
      </c>
      <c r="I61" s="7">
        <f t="shared" si="2"/>
        <v>4668135.151855262</v>
      </c>
      <c r="J61" s="7">
        <v>0</v>
      </c>
      <c r="K61" s="14">
        <f t="shared" si="3"/>
        <v>9263.378080310591</v>
      </c>
      <c r="L61" s="1">
        <v>606.5</v>
      </c>
      <c r="M61" s="7">
        <v>6036705.3299999991</v>
      </c>
      <c r="N61" s="7">
        <v>-452108.92545971938</v>
      </c>
      <c r="O61" s="7">
        <f t="shared" si="4"/>
        <v>5584596.4045402799</v>
      </c>
      <c r="P61" s="7">
        <v>1009053.76</v>
      </c>
      <c r="Q61" s="7">
        <v>111454.3224</v>
      </c>
      <c r="R61" s="7">
        <f t="shared" si="5"/>
        <v>4464088.3221402802</v>
      </c>
      <c r="S61" s="7">
        <v>0</v>
      </c>
      <c r="T61" s="14">
        <f t="shared" si="6"/>
        <v>9207.9083339493482</v>
      </c>
      <c r="U61" s="1">
        <f t="shared" si="8"/>
        <v>-9.2999999999999545</v>
      </c>
      <c r="V61" s="7">
        <f t="shared" si="8"/>
        <v>-123872.45000000112</v>
      </c>
      <c r="W61" s="7">
        <f t="shared" si="8"/>
        <v>4080.6326850196347</v>
      </c>
      <c r="X61" s="7">
        <f t="shared" si="7"/>
        <v>-119791.81731498148</v>
      </c>
      <c r="Y61" s="7">
        <f t="shared" si="7"/>
        <v>88148.25</v>
      </c>
      <c r="Z61" s="7">
        <f t="shared" si="7"/>
        <v>-3893.2375999999931</v>
      </c>
      <c r="AA61" s="7">
        <f t="shared" si="7"/>
        <v>-204046.82971498184</v>
      </c>
      <c r="AB61" s="7">
        <f t="shared" si="7"/>
        <v>0</v>
      </c>
      <c r="AC61" s="14">
        <f t="shared" si="7"/>
        <v>-55.469746361242869</v>
      </c>
    </row>
    <row r="62" spans="1:29" x14ac:dyDescent="0.25">
      <c r="A62" s="7" t="s">
        <v>79</v>
      </c>
      <c r="B62" s="7" t="s">
        <v>90</v>
      </c>
      <c r="C62" s="1">
        <v>257.5</v>
      </c>
      <c r="D62" s="7">
        <v>3533627.05</v>
      </c>
      <c r="E62" s="27">
        <v>-261664.37956859905</v>
      </c>
      <c r="F62" s="7">
        <f t="shared" si="1"/>
        <v>3271962.6704314006</v>
      </c>
      <c r="G62" s="7">
        <v>305454.86</v>
      </c>
      <c r="H62" s="7">
        <v>46798.59</v>
      </c>
      <c r="I62" s="7">
        <f t="shared" si="2"/>
        <v>2919709.2204314009</v>
      </c>
      <c r="J62" s="7">
        <v>0</v>
      </c>
      <c r="K62" s="14">
        <f t="shared" si="3"/>
        <v>12706.651147306411</v>
      </c>
      <c r="L62" s="1">
        <v>241</v>
      </c>
      <c r="M62" s="7">
        <v>3381859.41</v>
      </c>
      <c r="N62" s="7">
        <v>-253278.69099599414</v>
      </c>
      <c r="O62" s="7">
        <f t="shared" si="4"/>
        <v>3128580.7190040061</v>
      </c>
      <c r="P62" s="7">
        <v>302850.52</v>
      </c>
      <c r="Q62" s="7">
        <v>46798.585599999999</v>
      </c>
      <c r="R62" s="7">
        <f t="shared" si="5"/>
        <v>2778931.6134040062</v>
      </c>
      <c r="S62" s="7">
        <v>0</v>
      </c>
      <c r="T62" s="14">
        <f t="shared" si="6"/>
        <v>12981.662734456457</v>
      </c>
      <c r="U62" s="1">
        <f t="shared" si="8"/>
        <v>-16.5</v>
      </c>
      <c r="V62" s="7">
        <f t="shared" si="8"/>
        <v>-151767.63999999966</v>
      </c>
      <c r="W62" s="7">
        <f t="shared" si="8"/>
        <v>8385.6885726049077</v>
      </c>
      <c r="X62" s="7">
        <f t="shared" si="7"/>
        <v>-143381.95142739452</v>
      </c>
      <c r="Y62" s="7">
        <f t="shared" si="7"/>
        <v>-2604.3399999999674</v>
      </c>
      <c r="Z62" s="7">
        <f t="shared" si="7"/>
        <v>-4.3999999979860149E-3</v>
      </c>
      <c r="AA62" s="7">
        <f t="shared" si="7"/>
        <v>-140777.6070273947</v>
      </c>
      <c r="AB62" s="7">
        <f t="shared" si="7"/>
        <v>0</v>
      </c>
      <c r="AC62" s="14">
        <f t="shared" si="7"/>
        <v>275.01158715004567</v>
      </c>
    </row>
    <row r="63" spans="1:29" x14ac:dyDescent="0.25">
      <c r="A63" s="7" t="s">
        <v>79</v>
      </c>
      <c r="B63" s="7" t="s">
        <v>91</v>
      </c>
      <c r="C63" s="1">
        <v>6722.6</v>
      </c>
      <c r="D63" s="7">
        <v>58593173.210000001</v>
      </c>
      <c r="E63" s="27">
        <v>-4338812.8113152497</v>
      </c>
      <c r="F63" s="7">
        <f t="shared" si="1"/>
        <v>54254360.398684755</v>
      </c>
      <c r="G63" s="7">
        <v>11995688.99</v>
      </c>
      <c r="H63" s="7">
        <v>1404270.29</v>
      </c>
      <c r="I63" s="7">
        <f t="shared" si="2"/>
        <v>40854401.118684754</v>
      </c>
      <c r="J63" s="7">
        <v>0</v>
      </c>
      <c r="K63" s="14">
        <f t="shared" si="3"/>
        <v>8070.4430426746721</v>
      </c>
      <c r="L63" s="1">
        <v>6591.3</v>
      </c>
      <c r="M63" s="7">
        <v>57240798.549999997</v>
      </c>
      <c r="N63" s="7">
        <v>-4286953.6461036382</v>
      </c>
      <c r="O63" s="7">
        <f t="shared" si="4"/>
        <v>52953844.903896362</v>
      </c>
      <c r="P63" s="7">
        <v>13017442.689999999</v>
      </c>
      <c r="Q63" s="7">
        <v>1542433.6108000001</v>
      </c>
      <c r="R63" s="7">
        <f t="shared" si="5"/>
        <v>38393968.603096366</v>
      </c>
      <c r="S63" s="7">
        <v>0</v>
      </c>
      <c r="T63" s="14">
        <f t="shared" si="6"/>
        <v>8033.8999747995631</v>
      </c>
      <c r="U63" s="1">
        <f t="shared" si="8"/>
        <v>-131.30000000000018</v>
      </c>
      <c r="V63" s="7">
        <f t="shared" si="8"/>
        <v>-1352374.6600000039</v>
      </c>
      <c r="W63" s="7">
        <f t="shared" si="8"/>
        <v>51859.165211611427</v>
      </c>
      <c r="X63" s="7">
        <f t="shared" si="7"/>
        <v>-1300515.4947883934</v>
      </c>
      <c r="Y63" s="7">
        <f t="shared" si="7"/>
        <v>1021753.6999999993</v>
      </c>
      <c r="Z63" s="7">
        <f t="shared" si="7"/>
        <v>138163.3208000001</v>
      </c>
      <c r="AA63" s="7">
        <f t="shared" si="7"/>
        <v>-2460432.5155883878</v>
      </c>
      <c r="AB63" s="7">
        <f t="shared" si="7"/>
        <v>0</v>
      </c>
      <c r="AC63" s="14">
        <f t="shared" si="7"/>
        <v>-36.543067875109045</v>
      </c>
    </row>
    <row r="64" spans="1:29" x14ac:dyDescent="0.25">
      <c r="A64" s="7" t="s">
        <v>79</v>
      </c>
      <c r="B64" s="7" t="s">
        <v>92</v>
      </c>
      <c r="C64" s="1">
        <v>23835.7</v>
      </c>
      <c r="D64" s="7">
        <v>208242319.16</v>
      </c>
      <c r="E64" s="27">
        <v>-15420302.276361505</v>
      </c>
      <c r="F64" s="7">
        <f t="shared" si="1"/>
        <v>192822016.8836385</v>
      </c>
      <c r="G64" s="7">
        <v>21828063.309999999</v>
      </c>
      <c r="H64" s="7">
        <v>2500548.44</v>
      </c>
      <c r="I64" s="7">
        <f t="shared" si="2"/>
        <v>168493405.1336385</v>
      </c>
      <c r="J64" s="7">
        <v>0</v>
      </c>
      <c r="K64" s="14">
        <f t="shared" si="3"/>
        <v>8089.6309688256897</v>
      </c>
      <c r="L64" s="1">
        <v>24532.2</v>
      </c>
      <c r="M64" s="7">
        <v>213974827.35999998</v>
      </c>
      <c r="N64" s="7">
        <v>-16025285.977170359</v>
      </c>
      <c r="O64" s="7">
        <f t="shared" si="4"/>
        <v>197949541.38282964</v>
      </c>
      <c r="P64" s="7">
        <v>23840396.609999999</v>
      </c>
      <c r="Q64" s="7">
        <v>1974582.0175999999</v>
      </c>
      <c r="R64" s="7">
        <f t="shared" si="5"/>
        <v>172134562.75522965</v>
      </c>
      <c r="S64" s="7">
        <v>0</v>
      </c>
      <c r="T64" s="14">
        <f t="shared" si="6"/>
        <v>8068.9681880479384</v>
      </c>
      <c r="U64" s="1">
        <f t="shared" si="8"/>
        <v>696.5</v>
      </c>
      <c r="V64" s="7">
        <f t="shared" si="8"/>
        <v>5732508.1999999881</v>
      </c>
      <c r="W64" s="7">
        <f t="shared" si="8"/>
        <v>-604983.70080885477</v>
      </c>
      <c r="X64" s="7">
        <f t="shared" si="8"/>
        <v>5127524.4991911352</v>
      </c>
      <c r="Y64" s="7">
        <f t="shared" si="8"/>
        <v>2012333.3000000007</v>
      </c>
      <c r="Z64" s="7">
        <f t="shared" si="8"/>
        <v>-525966.42240000004</v>
      </c>
      <c r="AA64" s="7">
        <f t="shared" si="8"/>
        <v>3641157.6215911508</v>
      </c>
      <c r="AB64" s="7">
        <f t="shared" si="8"/>
        <v>0</v>
      </c>
      <c r="AC64" s="14">
        <f t="shared" si="8"/>
        <v>-20.662780777751323</v>
      </c>
    </row>
    <row r="65" spans="1:29" x14ac:dyDescent="0.25">
      <c r="A65" s="7" t="s">
        <v>79</v>
      </c>
      <c r="B65" s="7" t="s">
        <v>93</v>
      </c>
      <c r="C65" s="1">
        <v>212.8</v>
      </c>
      <c r="D65" s="7">
        <v>3125303.19</v>
      </c>
      <c r="E65" s="27">
        <v>-231428.07902580255</v>
      </c>
      <c r="F65" s="7">
        <f t="shared" si="1"/>
        <v>2893875.1109741973</v>
      </c>
      <c r="G65" s="7">
        <v>162311.85999999999</v>
      </c>
      <c r="H65" s="7">
        <v>9074.64</v>
      </c>
      <c r="I65" s="7">
        <f t="shared" si="2"/>
        <v>2722488.6109741973</v>
      </c>
      <c r="J65" s="7">
        <v>0</v>
      </c>
      <c r="K65" s="14">
        <f t="shared" si="3"/>
        <v>13599.037175630625</v>
      </c>
      <c r="L65" s="1">
        <v>195.3</v>
      </c>
      <c r="M65" s="7">
        <v>2957846.5100000002</v>
      </c>
      <c r="N65" s="7">
        <v>-221522.95568663799</v>
      </c>
      <c r="O65" s="7">
        <f t="shared" si="4"/>
        <v>2736323.5543133621</v>
      </c>
      <c r="P65" s="7">
        <v>150997.95000000001</v>
      </c>
      <c r="Q65" s="7">
        <v>12187.5265</v>
      </c>
      <c r="R65" s="7">
        <f t="shared" si="5"/>
        <v>2573138.0778133618</v>
      </c>
      <c r="S65" s="7">
        <v>0</v>
      </c>
      <c r="T65" s="14">
        <f t="shared" si="6"/>
        <v>14010.873293975228</v>
      </c>
      <c r="U65" s="1">
        <f t="shared" ref="U65:AC93" si="9">L65-C65</f>
        <v>-17.5</v>
      </c>
      <c r="V65" s="7">
        <f t="shared" si="9"/>
        <v>-167456.6799999997</v>
      </c>
      <c r="W65" s="7">
        <f t="shared" si="9"/>
        <v>9905.1233391645656</v>
      </c>
      <c r="X65" s="7">
        <f t="shared" si="9"/>
        <v>-157551.55666083517</v>
      </c>
      <c r="Y65" s="7">
        <f t="shared" si="9"/>
        <v>-11313.909999999974</v>
      </c>
      <c r="Z65" s="7">
        <f t="shared" si="9"/>
        <v>3112.8865000000005</v>
      </c>
      <c r="AA65" s="7">
        <f t="shared" si="9"/>
        <v>-149350.5331608355</v>
      </c>
      <c r="AB65" s="7">
        <f t="shared" si="9"/>
        <v>0</v>
      </c>
      <c r="AC65" s="14">
        <f t="shared" si="9"/>
        <v>411.83611834460316</v>
      </c>
    </row>
    <row r="66" spans="1:29" x14ac:dyDescent="0.25">
      <c r="A66" s="7" t="s">
        <v>79</v>
      </c>
      <c r="B66" s="7" t="s">
        <v>94</v>
      </c>
      <c r="C66" s="1">
        <v>282.39999999999998</v>
      </c>
      <c r="D66" s="7">
        <v>3600027.5100000002</v>
      </c>
      <c r="E66" s="27">
        <v>-266581.32041241834</v>
      </c>
      <c r="F66" s="7">
        <f t="shared" si="1"/>
        <v>3333446.1895875819</v>
      </c>
      <c r="G66" s="7">
        <v>504483.44</v>
      </c>
      <c r="H66" s="7">
        <v>109092.41</v>
      </c>
      <c r="I66" s="7">
        <f t="shared" si="2"/>
        <v>2719870.3395875818</v>
      </c>
      <c r="J66" s="7">
        <v>0</v>
      </c>
      <c r="K66" s="14">
        <f t="shared" si="3"/>
        <v>11803.987923468776</v>
      </c>
      <c r="L66" s="1">
        <v>282.5</v>
      </c>
      <c r="M66" s="7">
        <v>3587504.0900000003</v>
      </c>
      <c r="N66" s="7">
        <v>-268680.10455170734</v>
      </c>
      <c r="O66" s="7">
        <f t="shared" si="4"/>
        <v>3318823.9854482929</v>
      </c>
      <c r="P66" s="7">
        <v>501996.9</v>
      </c>
      <c r="Q66" s="7">
        <v>59266.426599999999</v>
      </c>
      <c r="R66" s="7">
        <f t="shared" si="5"/>
        <v>2757560.6588482931</v>
      </c>
      <c r="S66" s="7">
        <v>0</v>
      </c>
      <c r="T66" s="14">
        <f t="shared" si="6"/>
        <v>11748.049506011655</v>
      </c>
      <c r="U66" s="1">
        <f t="shared" si="9"/>
        <v>0.10000000000002274</v>
      </c>
      <c r="V66" s="7">
        <f t="shared" si="9"/>
        <v>-12523.419999999925</v>
      </c>
      <c r="W66" s="7">
        <f t="shared" si="9"/>
        <v>-2098.7841392889968</v>
      </c>
      <c r="X66" s="7">
        <f t="shared" si="9"/>
        <v>-14622.204139288981</v>
      </c>
      <c r="Y66" s="7">
        <f t="shared" si="9"/>
        <v>-2486.539999999979</v>
      </c>
      <c r="Z66" s="7">
        <f t="shared" si="9"/>
        <v>-49825.983400000005</v>
      </c>
      <c r="AA66" s="7">
        <f t="shared" si="9"/>
        <v>37690.319260711316</v>
      </c>
      <c r="AB66" s="7">
        <f t="shared" si="9"/>
        <v>0</v>
      </c>
      <c r="AC66" s="14">
        <f t="shared" si="9"/>
        <v>-55.938417457120522</v>
      </c>
    </row>
    <row r="67" spans="1:29" x14ac:dyDescent="0.25">
      <c r="A67" s="7" t="s">
        <v>95</v>
      </c>
      <c r="B67" s="7" t="s">
        <v>96</v>
      </c>
      <c r="C67" s="1">
        <v>3655.3</v>
      </c>
      <c r="D67" s="7">
        <v>31859046.505000003</v>
      </c>
      <c r="E67" s="27">
        <v>-2359156.0511112711</v>
      </c>
      <c r="F67" s="7">
        <f t="shared" si="1"/>
        <v>29499890.453888733</v>
      </c>
      <c r="G67" s="7">
        <v>6190430.5700000003</v>
      </c>
      <c r="H67" s="7">
        <v>1028529.09</v>
      </c>
      <c r="I67" s="7">
        <f t="shared" si="2"/>
        <v>22280930.793888733</v>
      </c>
      <c r="J67" s="7">
        <v>0</v>
      </c>
      <c r="K67" s="14">
        <f t="shared" si="3"/>
        <v>8070.4430426746731</v>
      </c>
      <c r="L67" s="1">
        <v>3618.2</v>
      </c>
      <c r="M67" s="7">
        <v>31398811.964000002</v>
      </c>
      <c r="N67" s="7">
        <v>-2351561.3835263718</v>
      </c>
      <c r="O67" s="7">
        <f t="shared" si="4"/>
        <v>29047250.580473632</v>
      </c>
      <c r="P67" s="7">
        <v>6676072.54</v>
      </c>
      <c r="Q67" s="7">
        <v>1035501.0240000001</v>
      </c>
      <c r="R67" s="7">
        <f t="shared" si="5"/>
        <v>21335677.016473632</v>
      </c>
      <c r="S67" s="7">
        <v>0</v>
      </c>
      <c r="T67" s="14">
        <f t="shared" si="6"/>
        <v>8028.0942403608515</v>
      </c>
      <c r="U67" s="1">
        <f t="shared" si="9"/>
        <v>-37.100000000000364</v>
      </c>
      <c r="V67" s="7">
        <f t="shared" si="9"/>
        <v>-460234.54100000113</v>
      </c>
      <c r="W67" s="7">
        <f t="shared" si="9"/>
        <v>7594.6675848993473</v>
      </c>
      <c r="X67" s="7">
        <f t="shared" si="9"/>
        <v>-452639.87341510132</v>
      </c>
      <c r="Y67" s="7">
        <f t="shared" si="9"/>
        <v>485641.96999999974</v>
      </c>
      <c r="Z67" s="7">
        <f t="shared" si="9"/>
        <v>6971.9340000001248</v>
      </c>
      <c r="AA67" s="7">
        <f t="shared" si="9"/>
        <v>-945253.77741510049</v>
      </c>
      <c r="AB67" s="7">
        <f t="shared" si="9"/>
        <v>0</v>
      </c>
      <c r="AC67" s="14">
        <f t="shared" si="9"/>
        <v>-42.348802313821579</v>
      </c>
    </row>
    <row r="68" spans="1:29" x14ac:dyDescent="0.25">
      <c r="A68" s="7" t="s">
        <v>95</v>
      </c>
      <c r="B68" s="7" t="s">
        <v>97</v>
      </c>
      <c r="C68" s="1">
        <v>1382.7</v>
      </c>
      <c r="D68" s="7">
        <v>12586523.779999999</v>
      </c>
      <c r="E68" s="27">
        <v>-932029.58015026466</v>
      </c>
      <c r="F68" s="7">
        <f t="shared" si="1"/>
        <v>11654494.199849734</v>
      </c>
      <c r="G68" s="7">
        <v>2092587.59</v>
      </c>
      <c r="H68" s="7">
        <v>373699.86</v>
      </c>
      <c r="I68" s="7">
        <f t="shared" si="2"/>
        <v>9188206.7498497348</v>
      </c>
      <c r="J68" s="7">
        <v>0</v>
      </c>
      <c r="K68" s="14">
        <f t="shared" si="3"/>
        <v>8428.7945323278618</v>
      </c>
      <c r="L68" s="1">
        <v>1341.3</v>
      </c>
      <c r="M68" s="7">
        <v>12176291.220000001</v>
      </c>
      <c r="N68" s="7">
        <v>-911922.91798659263</v>
      </c>
      <c r="O68" s="7">
        <f t="shared" si="4"/>
        <v>11264368.302013408</v>
      </c>
      <c r="P68" s="7">
        <v>2192945.91</v>
      </c>
      <c r="Q68" s="7">
        <v>406990.53320000001</v>
      </c>
      <c r="R68" s="7">
        <f t="shared" si="5"/>
        <v>8664431.8588134088</v>
      </c>
      <c r="S68" s="7">
        <v>0</v>
      </c>
      <c r="T68" s="14">
        <f t="shared" si="6"/>
        <v>8398.0975933895534</v>
      </c>
      <c r="U68" s="1">
        <f t="shared" si="9"/>
        <v>-41.400000000000091</v>
      </c>
      <c r="V68" s="7">
        <f t="shared" si="9"/>
        <v>-410232.55999999866</v>
      </c>
      <c r="W68" s="7">
        <f t="shared" si="9"/>
        <v>20106.662163672037</v>
      </c>
      <c r="X68" s="7">
        <f t="shared" si="9"/>
        <v>-390125.89783632569</v>
      </c>
      <c r="Y68" s="7">
        <f t="shared" si="9"/>
        <v>100358.32000000007</v>
      </c>
      <c r="Z68" s="7">
        <f t="shared" si="9"/>
        <v>33290.673200000019</v>
      </c>
      <c r="AA68" s="7">
        <f t="shared" si="9"/>
        <v>-523774.89103632607</v>
      </c>
      <c r="AB68" s="7">
        <f t="shared" si="9"/>
        <v>0</v>
      </c>
      <c r="AC68" s="14">
        <f t="shared" si="9"/>
        <v>-30.696938938308449</v>
      </c>
    </row>
    <row r="69" spans="1:29" x14ac:dyDescent="0.25">
      <c r="A69" s="7" t="s">
        <v>95</v>
      </c>
      <c r="B69" s="7" t="s">
        <v>98</v>
      </c>
      <c r="C69" s="1">
        <v>193</v>
      </c>
      <c r="D69" s="7">
        <v>2894587.07</v>
      </c>
      <c r="E69" s="27">
        <v>-214343.59627138326</v>
      </c>
      <c r="F69" s="7">
        <f t="shared" ref="F69:F132" si="10">D69+E69</f>
        <v>2680243.4737286167</v>
      </c>
      <c r="G69" s="7">
        <v>1266546.6200000001</v>
      </c>
      <c r="H69" s="7">
        <v>203770.03</v>
      </c>
      <c r="I69" s="7">
        <f t="shared" ref="I69:I132" si="11">F69-G69-H69</f>
        <v>1209926.8237286166</v>
      </c>
      <c r="J69" s="7">
        <v>0</v>
      </c>
      <c r="K69" s="14">
        <f t="shared" ref="K69:K132" si="12">F69/C69</f>
        <v>13887.271884604232</v>
      </c>
      <c r="L69" s="1">
        <v>203</v>
      </c>
      <c r="M69" s="7">
        <v>2976807.11</v>
      </c>
      <c r="N69" s="7">
        <v>-222942.97803715273</v>
      </c>
      <c r="O69" s="7">
        <f t="shared" ref="O69:O132" si="13">M69+N69</f>
        <v>2753864.131962847</v>
      </c>
      <c r="P69" s="7">
        <v>1335680.6499999999</v>
      </c>
      <c r="Q69" s="7">
        <v>227387.95</v>
      </c>
      <c r="R69" s="7">
        <f t="shared" ref="R69:R132" si="14">O69-P69-Q69</f>
        <v>1190795.5319628471</v>
      </c>
      <c r="S69" s="7">
        <v>0</v>
      </c>
      <c r="T69" s="14">
        <f t="shared" ref="T69:T132" si="15">O69/L69</f>
        <v>13565.833162378556</v>
      </c>
      <c r="U69" s="1">
        <f t="shared" si="9"/>
        <v>10</v>
      </c>
      <c r="V69" s="7">
        <f t="shared" si="9"/>
        <v>82220.040000000037</v>
      </c>
      <c r="W69" s="7">
        <f t="shared" si="9"/>
        <v>-8599.3817657694744</v>
      </c>
      <c r="X69" s="7">
        <f t="shared" si="9"/>
        <v>73620.658234230243</v>
      </c>
      <c r="Y69" s="7">
        <f t="shared" si="9"/>
        <v>69134.029999999795</v>
      </c>
      <c r="Z69" s="7">
        <f t="shared" si="9"/>
        <v>23617.920000000013</v>
      </c>
      <c r="AA69" s="7">
        <f t="shared" si="9"/>
        <v>-19131.291765769478</v>
      </c>
      <c r="AB69" s="7">
        <f t="shared" si="9"/>
        <v>0</v>
      </c>
      <c r="AC69" s="14">
        <f t="shared" si="9"/>
        <v>-321.43872222567552</v>
      </c>
    </row>
    <row r="70" spans="1:29" x14ac:dyDescent="0.25">
      <c r="A70" s="7" t="s">
        <v>99</v>
      </c>
      <c r="B70" s="7" t="s">
        <v>100</v>
      </c>
      <c r="C70" s="1">
        <v>6156.1</v>
      </c>
      <c r="D70" s="7">
        <v>58372015.560000002</v>
      </c>
      <c r="E70" s="27">
        <v>-4322436.1313614044</v>
      </c>
      <c r="F70" s="7">
        <f t="shared" si="10"/>
        <v>54049579.4286386</v>
      </c>
      <c r="G70" s="7">
        <v>23347398.989999998</v>
      </c>
      <c r="H70" s="7">
        <v>1264869.02</v>
      </c>
      <c r="I70" s="7">
        <f t="shared" si="11"/>
        <v>29437311.418638602</v>
      </c>
      <c r="J70" s="7">
        <v>0</v>
      </c>
      <c r="K70" s="14">
        <f t="shared" si="12"/>
        <v>8779.8410403727357</v>
      </c>
      <c r="L70" s="1">
        <v>6167.5</v>
      </c>
      <c r="M70" s="7">
        <v>58164510.399999999</v>
      </c>
      <c r="N70" s="7">
        <v>-4356133.496553272</v>
      </c>
      <c r="O70" s="7">
        <f t="shared" si="13"/>
        <v>53808376.903446727</v>
      </c>
      <c r="P70" s="7">
        <v>24401516.260000002</v>
      </c>
      <c r="Q70" s="7">
        <v>1264869.0151</v>
      </c>
      <c r="R70" s="7">
        <f t="shared" si="14"/>
        <v>28141991.628346726</v>
      </c>
      <c r="S70" s="7">
        <v>0</v>
      </c>
      <c r="T70" s="14">
        <f t="shared" si="15"/>
        <v>8724.5037541056718</v>
      </c>
      <c r="U70" s="1">
        <f t="shared" si="9"/>
        <v>11.399999999999636</v>
      </c>
      <c r="V70" s="7">
        <f t="shared" si="9"/>
        <v>-207505.16000000387</v>
      </c>
      <c r="W70" s="7">
        <f t="shared" si="9"/>
        <v>-33697.365191867575</v>
      </c>
      <c r="X70" s="7">
        <f t="shared" si="9"/>
        <v>-241202.52519187331</v>
      </c>
      <c r="Y70" s="7">
        <f t="shared" si="9"/>
        <v>1054117.2700000033</v>
      </c>
      <c r="Z70" s="7">
        <f t="shared" si="9"/>
        <v>-4.9000000581145287E-3</v>
      </c>
      <c r="AA70" s="7">
        <f t="shared" si="9"/>
        <v>-1295319.7902918756</v>
      </c>
      <c r="AB70" s="7">
        <f t="shared" si="9"/>
        <v>0</v>
      </c>
      <c r="AC70" s="14">
        <f t="shared" si="9"/>
        <v>-55.337286267063973</v>
      </c>
    </row>
    <row r="71" spans="1:29" x14ac:dyDescent="0.25">
      <c r="A71" s="7" t="s">
        <v>99</v>
      </c>
      <c r="B71" s="7" t="s">
        <v>101</v>
      </c>
      <c r="C71" s="1">
        <v>4694.3</v>
      </c>
      <c r="D71" s="7">
        <v>41593277.709999993</v>
      </c>
      <c r="E71" s="27">
        <v>-3079973.9339248012</v>
      </c>
      <c r="F71" s="7">
        <f t="shared" si="10"/>
        <v>38513303.776075192</v>
      </c>
      <c r="G71" s="7">
        <v>3214865.75</v>
      </c>
      <c r="H71" s="7">
        <v>249066.15</v>
      </c>
      <c r="I71" s="7">
        <f t="shared" si="11"/>
        <v>35049371.876075193</v>
      </c>
      <c r="J71" s="7">
        <v>0</v>
      </c>
      <c r="K71" s="14">
        <f t="shared" si="12"/>
        <v>8204.2698114895065</v>
      </c>
      <c r="L71" s="1">
        <v>4712.2</v>
      </c>
      <c r="M71" s="7">
        <v>41526666.799999997</v>
      </c>
      <c r="N71" s="7">
        <v>-3110070.092633096</v>
      </c>
      <c r="O71" s="7">
        <f t="shared" si="13"/>
        <v>38416596.707366899</v>
      </c>
      <c r="P71" s="7">
        <v>3906625.45</v>
      </c>
      <c r="Q71" s="7">
        <v>253826.77280000001</v>
      </c>
      <c r="R71" s="7">
        <f t="shared" si="14"/>
        <v>34256144.484566897</v>
      </c>
      <c r="S71" s="7">
        <v>0</v>
      </c>
      <c r="T71" s="14">
        <f t="shared" si="15"/>
        <v>8152.5819590354613</v>
      </c>
      <c r="U71" s="1">
        <f t="shared" si="9"/>
        <v>17.899999999999636</v>
      </c>
      <c r="V71" s="7">
        <f t="shared" si="9"/>
        <v>-66610.909999996424</v>
      </c>
      <c r="W71" s="7">
        <f t="shared" si="9"/>
        <v>-30096.158708294854</v>
      </c>
      <c r="X71" s="7">
        <f t="shared" si="9"/>
        <v>-96707.06870829314</v>
      </c>
      <c r="Y71" s="7">
        <f t="shared" si="9"/>
        <v>691759.70000000019</v>
      </c>
      <c r="Z71" s="7">
        <f t="shared" si="9"/>
        <v>4760.6228000000119</v>
      </c>
      <c r="AA71" s="7">
        <f t="shared" si="9"/>
        <v>-793227.39150829613</v>
      </c>
      <c r="AB71" s="7">
        <f t="shared" si="9"/>
        <v>0</v>
      </c>
      <c r="AC71" s="14">
        <f t="shared" si="9"/>
        <v>-51.687852454045242</v>
      </c>
    </row>
    <row r="72" spans="1:29" x14ac:dyDescent="0.25">
      <c r="A72" s="7" t="s">
        <v>99</v>
      </c>
      <c r="B72" s="7" t="s">
        <v>102</v>
      </c>
      <c r="C72" s="1">
        <v>1122</v>
      </c>
      <c r="D72" s="7">
        <v>10967454.790000001</v>
      </c>
      <c r="E72" s="27">
        <v>-812137.84376933903</v>
      </c>
      <c r="F72" s="7">
        <f t="shared" si="10"/>
        <v>10155316.946230661</v>
      </c>
      <c r="G72" s="7">
        <v>1216764.8600000001</v>
      </c>
      <c r="H72" s="7">
        <v>97223.1</v>
      </c>
      <c r="I72" s="7">
        <f t="shared" si="11"/>
        <v>8841328.9862306621</v>
      </c>
      <c r="J72" s="7">
        <v>0</v>
      </c>
      <c r="K72" s="14">
        <f t="shared" si="12"/>
        <v>9051.0846223089666</v>
      </c>
      <c r="L72" s="1">
        <v>1170.7</v>
      </c>
      <c r="M72" s="7">
        <v>11255433.789999999</v>
      </c>
      <c r="N72" s="7">
        <v>-842956.84453756781</v>
      </c>
      <c r="O72" s="7">
        <f t="shared" si="13"/>
        <v>10412476.945462432</v>
      </c>
      <c r="P72" s="7">
        <v>1533287.24</v>
      </c>
      <c r="Q72" s="7">
        <v>109435.21339999999</v>
      </c>
      <c r="R72" s="7">
        <f t="shared" si="14"/>
        <v>8769754.4920624308</v>
      </c>
      <c r="S72" s="7">
        <v>0</v>
      </c>
      <c r="T72" s="14">
        <f t="shared" si="15"/>
        <v>8894.2316096885897</v>
      </c>
      <c r="U72" s="1">
        <f t="shared" si="9"/>
        <v>48.700000000000045</v>
      </c>
      <c r="V72" s="7">
        <f t="shared" si="9"/>
        <v>287978.99999999814</v>
      </c>
      <c r="W72" s="7">
        <f t="shared" si="9"/>
        <v>-30819.000768228783</v>
      </c>
      <c r="X72" s="7">
        <f t="shared" si="9"/>
        <v>257159.99923177063</v>
      </c>
      <c r="Y72" s="7">
        <f t="shared" si="9"/>
        <v>316522.37999999989</v>
      </c>
      <c r="Z72" s="7">
        <f t="shared" si="9"/>
        <v>12212.113399999987</v>
      </c>
      <c r="AA72" s="7">
        <f t="shared" si="9"/>
        <v>-71574.494168231264</v>
      </c>
      <c r="AB72" s="7">
        <f t="shared" si="9"/>
        <v>0</v>
      </c>
      <c r="AC72" s="14">
        <f t="shared" si="9"/>
        <v>-156.85301262037683</v>
      </c>
    </row>
    <row r="73" spans="1:29" x14ac:dyDescent="0.25">
      <c r="A73" s="7" t="s">
        <v>103</v>
      </c>
      <c r="B73" s="7" t="s">
        <v>103</v>
      </c>
      <c r="C73" s="1">
        <v>439.7</v>
      </c>
      <c r="D73" s="7">
        <v>4806575.26</v>
      </c>
      <c r="E73" s="27">
        <v>-355925.94109717314</v>
      </c>
      <c r="F73" s="7">
        <f t="shared" si="10"/>
        <v>4450649.3189028269</v>
      </c>
      <c r="G73" s="7">
        <v>1342464.97</v>
      </c>
      <c r="H73" s="7">
        <v>97646.98</v>
      </c>
      <c r="I73" s="7">
        <f t="shared" si="11"/>
        <v>3010537.3689028271</v>
      </c>
      <c r="J73" s="7">
        <v>0</v>
      </c>
      <c r="K73" s="14">
        <f t="shared" si="12"/>
        <v>10122.013461229992</v>
      </c>
      <c r="L73" s="1">
        <v>442.5</v>
      </c>
      <c r="M73" s="7">
        <v>4785425.1000000006</v>
      </c>
      <c r="N73" s="7">
        <v>-358396.39034177782</v>
      </c>
      <c r="O73" s="7">
        <f t="shared" si="13"/>
        <v>4427028.7096582223</v>
      </c>
      <c r="P73" s="7">
        <v>1326018.8700000001</v>
      </c>
      <c r="Q73" s="7">
        <v>102601.4518</v>
      </c>
      <c r="R73" s="7">
        <f t="shared" si="14"/>
        <v>2998408.3878582222</v>
      </c>
      <c r="S73" s="7">
        <v>0</v>
      </c>
      <c r="T73" s="14">
        <f t="shared" si="15"/>
        <v>10004.584654594853</v>
      </c>
      <c r="U73" s="1">
        <f t="shared" si="9"/>
        <v>2.8000000000000114</v>
      </c>
      <c r="V73" s="7">
        <f t="shared" si="9"/>
        <v>-21150.159999999218</v>
      </c>
      <c r="W73" s="7">
        <f t="shared" si="9"/>
        <v>-2470.4492446046788</v>
      </c>
      <c r="X73" s="7">
        <f t="shared" si="9"/>
        <v>-23620.609244604595</v>
      </c>
      <c r="Y73" s="7">
        <f t="shared" si="9"/>
        <v>-16446.09999999986</v>
      </c>
      <c r="Z73" s="7">
        <f t="shared" si="9"/>
        <v>4954.4717999999993</v>
      </c>
      <c r="AA73" s="7">
        <f t="shared" si="9"/>
        <v>-12128.981044604909</v>
      </c>
      <c r="AB73" s="7">
        <f t="shared" si="9"/>
        <v>0</v>
      </c>
      <c r="AC73" s="14">
        <f t="shared" si="9"/>
        <v>-117.42880663513824</v>
      </c>
    </row>
    <row r="74" spans="1:29" x14ac:dyDescent="0.25">
      <c r="A74" s="7" t="s">
        <v>104</v>
      </c>
      <c r="B74" s="7" t="s">
        <v>105</v>
      </c>
      <c r="C74" s="1">
        <v>412.9</v>
      </c>
      <c r="D74" s="7">
        <v>4700006.28</v>
      </c>
      <c r="E74" s="27">
        <v>-348034.52934421005</v>
      </c>
      <c r="F74" s="7">
        <f t="shared" si="10"/>
        <v>4351971.7506557899</v>
      </c>
      <c r="G74" s="7">
        <v>1376003.48</v>
      </c>
      <c r="H74" s="7">
        <v>154461.49</v>
      </c>
      <c r="I74" s="7">
        <f t="shared" si="11"/>
        <v>2821506.7806557901</v>
      </c>
      <c r="J74" s="7">
        <v>0</v>
      </c>
      <c r="K74" s="14">
        <f t="shared" si="12"/>
        <v>10540.0139274783</v>
      </c>
      <c r="L74" s="1">
        <v>420.1</v>
      </c>
      <c r="M74" s="7">
        <v>4688270.34</v>
      </c>
      <c r="N74" s="7">
        <v>-351120.14746661048</v>
      </c>
      <c r="O74" s="7">
        <f t="shared" si="13"/>
        <v>4337150.1925333897</v>
      </c>
      <c r="P74" s="7">
        <v>1615545.48</v>
      </c>
      <c r="Q74" s="7">
        <v>154461.4883</v>
      </c>
      <c r="R74" s="7">
        <f t="shared" si="14"/>
        <v>2567143.2242333898</v>
      </c>
      <c r="S74" s="7">
        <v>0</v>
      </c>
      <c r="T74" s="14">
        <f t="shared" si="15"/>
        <v>10324.089960803118</v>
      </c>
      <c r="U74" s="1">
        <f t="shared" si="9"/>
        <v>7.2000000000000455</v>
      </c>
      <c r="V74" s="7">
        <f t="shared" si="9"/>
        <v>-11735.94000000041</v>
      </c>
      <c r="W74" s="7">
        <f t="shared" si="9"/>
        <v>-3085.6181224004249</v>
      </c>
      <c r="X74" s="7">
        <f t="shared" si="9"/>
        <v>-14821.558122400194</v>
      </c>
      <c r="Y74" s="7">
        <f t="shared" si="9"/>
        <v>239542</v>
      </c>
      <c r="Z74" s="7">
        <f t="shared" si="9"/>
        <v>-1.6999999934341758E-3</v>
      </c>
      <c r="AA74" s="7">
        <f t="shared" si="9"/>
        <v>-254363.55642240029</v>
      </c>
      <c r="AB74" s="7">
        <f t="shared" si="9"/>
        <v>0</v>
      </c>
      <c r="AC74" s="14">
        <f t="shared" si="9"/>
        <v>-215.92396667518187</v>
      </c>
    </row>
    <row r="75" spans="1:29" x14ac:dyDescent="0.25">
      <c r="A75" s="7" t="s">
        <v>104</v>
      </c>
      <c r="B75" s="7" t="s">
        <v>106</v>
      </c>
      <c r="C75" s="1">
        <v>1281.5999999999999</v>
      </c>
      <c r="D75" s="7">
        <v>11775749.140000001</v>
      </c>
      <c r="E75" s="27">
        <v>-871991.87946944323</v>
      </c>
      <c r="F75" s="7">
        <f t="shared" si="10"/>
        <v>10903757.260530557</v>
      </c>
      <c r="G75" s="7">
        <v>6359934.0300000003</v>
      </c>
      <c r="H75" s="7">
        <v>494003.5</v>
      </c>
      <c r="I75" s="7">
        <f t="shared" si="11"/>
        <v>4049819.7305305572</v>
      </c>
      <c r="J75" s="7">
        <v>0</v>
      </c>
      <c r="K75" s="14">
        <f t="shared" si="12"/>
        <v>8507.9254529732825</v>
      </c>
      <c r="L75" s="1">
        <v>1320.9</v>
      </c>
      <c r="M75" s="7">
        <v>12154634.99</v>
      </c>
      <c r="N75" s="7">
        <v>-910301.01094631501</v>
      </c>
      <c r="O75" s="7">
        <f t="shared" si="13"/>
        <v>11244333.979053685</v>
      </c>
      <c r="P75" s="7">
        <v>6858076.8399999999</v>
      </c>
      <c r="Q75" s="7">
        <v>548391.36400000006</v>
      </c>
      <c r="R75" s="7">
        <f t="shared" si="14"/>
        <v>3837865.7750536855</v>
      </c>
      <c r="S75" s="7">
        <v>0</v>
      </c>
      <c r="T75" s="14">
        <f t="shared" si="15"/>
        <v>8512.6307661849387</v>
      </c>
      <c r="U75" s="1">
        <f t="shared" si="9"/>
        <v>39.300000000000182</v>
      </c>
      <c r="V75" s="7">
        <f t="shared" si="9"/>
        <v>378885.84999999963</v>
      </c>
      <c r="W75" s="7">
        <f t="shared" si="9"/>
        <v>-38309.131476871786</v>
      </c>
      <c r="X75" s="7">
        <f t="shared" si="9"/>
        <v>340576.71852312796</v>
      </c>
      <c r="Y75" s="7">
        <f t="shared" si="9"/>
        <v>498142.80999999959</v>
      </c>
      <c r="Z75" s="7">
        <f t="shared" si="9"/>
        <v>54387.86400000006</v>
      </c>
      <c r="AA75" s="7">
        <f t="shared" si="9"/>
        <v>-211953.95547687169</v>
      </c>
      <c r="AB75" s="7">
        <f t="shared" si="9"/>
        <v>0</v>
      </c>
      <c r="AC75" s="14">
        <f t="shared" si="9"/>
        <v>4.7053132116561756</v>
      </c>
    </row>
    <row r="76" spans="1:29" x14ac:dyDescent="0.25">
      <c r="A76" s="7" t="s">
        <v>107</v>
      </c>
      <c r="B76" s="7" t="s">
        <v>107</v>
      </c>
      <c r="C76" s="1">
        <v>1951.7</v>
      </c>
      <c r="D76" s="7">
        <v>17724221.41</v>
      </c>
      <c r="E76" s="27">
        <v>-1312475.0668252129</v>
      </c>
      <c r="F76" s="7">
        <f t="shared" si="10"/>
        <v>16411746.343174787</v>
      </c>
      <c r="G76" s="7">
        <v>8454598.5700000003</v>
      </c>
      <c r="H76" s="7">
        <v>540708.56999999995</v>
      </c>
      <c r="I76" s="7">
        <f t="shared" si="11"/>
        <v>7416439.2031747866</v>
      </c>
      <c r="J76" s="7">
        <v>0</v>
      </c>
      <c r="K76" s="14">
        <f t="shared" si="12"/>
        <v>8408.9492971126638</v>
      </c>
      <c r="L76" s="1">
        <v>2026.9</v>
      </c>
      <c r="M76" s="7">
        <v>18294298.849999998</v>
      </c>
      <c r="N76" s="7">
        <v>-1370120.8429056252</v>
      </c>
      <c r="O76" s="7">
        <f t="shared" si="13"/>
        <v>16924178.007094372</v>
      </c>
      <c r="P76" s="7">
        <v>8953608.8100000005</v>
      </c>
      <c r="Q76" s="7">
        <v>592046.82219999994</v>
      </c>
      <c r="R76" s="7">
        <f t="shared" si="14"/>
        <v>7378522.3748943713</v>
      </c>
      <c r="S76" s="7">
        <v>0</v>
      </c>
      <c r="T76" s="14">
        <f t="shared" si="15"/>
        <v>8349.7844033224974</v>
      </c>
      <c r="U76" s="1">
        <f t="shared" si="9"/>
        <v>75.200000000000045</v>
      </c>
      <c r="V76" s="7">
        <f t="shared" si="9"/>
        <v>570077.43999999762</v>
      </c>
      <c r="W76" s="7">
        <f t="shared" si="9"/>
        <v>-57645.776080412325</v>
      </c>
      <c r="X76" s="7">
        <f t="shared" si="9"/>
        <v>512431.66391958483</v>
      </c>
      <c r="Y76" s="7">
        <f t="shared" si="9"/>
        <v>499010.24000000022</v>
      </c>
      <c r="Z76" s="7">
        <f t="shared" si="9"/>
        <v>51338.252199999988</v>
      </c>
      <c r="AA76" s="7">
        <f t="shared" si="9"/>
        <v>-37916.828280415386</v>
      </c>
      <c r="AB76" s="7">
        <f t="shared" si="9"/>
        <v>0</v>
      </c>
      <c r="AC76" s="14">
        <f t="shared" si="9"/>
        <v>-59.164893790166388</v>
      </c>
    </row>
    <row r="77" spans="1:29" x14ac:dyDescent="0.25">
      <c r="A77" s="7" t="s">
        <v>108</v>
      </c>
      <c r="B77" s="7" t="s">
        <v>108</v>
      </c>
      <c r="C77" s="1">
        <v>102.4</v>
      </c>
      <c r="D77" s="7">
        <v>1879786.23</v>
      </c>
      <c r="E77" s="27">
        <v>-139197.79609864202</v>
      </c>
      <c r="F77" s="7">
        <f t="shared" si="10"/>
        <v>1740588.4339013579</v>
      </c>
      <c r="G77" s="7">
        <v>934057.23</v>
      </c>
      <c r="H77" s="7">
        <v>72456.320000000007</v>
      </c>
      <c r="I77" s="7">
        <f t="shared" si="11"/>
        <v>734074.88390135788</v>
      </c>
      <c r="J77" s="7">
        <v>0</v>
      </c>
      <c r="K77" s="14">
        <f t="shared" si="12"/>
        <v>16997.933924817946</v>
      </c>
      <c r="L77" s="1">
        <v>86.1</v>
      </c>
      <c r="M77" s="7">
        <v>1613606.83</v>
      </c>
      <c r="N77" s="7">
        <v>-120848.37840275437</v>
      </c>
      <c r="O77" s="7">
        <f t="shared" si="13"/>
        <v>1492758.4515972456</v>
      </c>
      <c r="P77" s="7">
        <v>978024.21</v>
      </c>
      <c r="Q77" s="7">
        <v>69886.890500000009</v>
      </c>
      <c r="R77" s="7">
        <f t="shared" si="14"/>
        <v>444847.3510972457</v>
      </c>
      <c r="S77" s="7">
        <v>0</v>
      </c>
      <c r="T77" s="14">
        <f t="shared" si="15"/>
        <v>17337.496534230497</v>
      </c>
      <c r="U77" s="1">
        <f t="shared" si="9"/>
        <v>-16.300000000000011</v>
      </c>
      <c r="V77" s="7">
        <f t="shared" si="9"/>
        <v>-266179.39999999991</v>
      </c>
      <c r="W77" s="7">
        <f t="shared" si="9"/>
        <v>18349.417695887649</v>
      </c>
      <c r="X77" s="7">
        <f t="shared" si="9"/>
        <v>-247829.98230411229</v>
      </c>
      <c r="Y77" s="7">
        <f t="shared" si="9"/>
        <v>43966.979999999981</v>
      </c>
      <c r="Z77" s="7">
        <f t="shared" si="9"/>
        <v>-2569.4294999999984</v>
      </c>
      <c r="AA77" s="7">
        <f t="shared" si="9"/>
        <v>-289227.53280411218</v>
      </c>
      <c r="AB77" s="7">
        <f t="shared" si="9"/>
        <v>0</v>
      </c>
      <c r="AC77" s="14">
        <f t="shared" si="9"/>
        <v>339.56260941255096</v>
      </c>
    </row>
    <row r="78" spans="1:29" x14ac:dyDescent="0.25">
      <c r="A78" s="7" t="s">
        <v>109</v>
      </c>
      <c r="B78" s="7" t="s">
        <v>109</v>
      </c>
      <c r="C78" s="1">
        <v>522.20000000000005</v>
      </c>
      <c r="D78" s="7">
        <v>5306380.1399999997</v>
      </c>
      <c r="E78" s="27">
        <v>-392936.39295868413</v>
      </c>
      <c r="F78" s="7">
        <f t="shared" si="10"/>
        <v>4913443.7470413158</v>
      </c>
      <c r="G78" s="7">
        <v>1966867.45</v>
      </c>
      <c r="H78" s="7">
        <v>11563.17</v>
      </c>
      <c r="I78" s="7">
        <f t="shared" si="11"/>
        <v>2935013.1270413157</v>
      </c>
      <c r="J78" s="7">
        <v>0</v>
      </c>
      <c r="K78" s="14">
        <f t="shared" si="12"/>
        <v>9409.1224569921778</v>
      </c>
      <c r="L78" s="1">
        <v>511.4</v>
      </c>
      <c r="M78" s="7">
        <v>5149252.05</v>
      </c>
      <c r="N78" s="7">
        <v>-385644.59982457972</v>
      </c>
      <c r="O78" s="7">
        <f t="shared" si="13"/>
        <v>4763607.4501754204</v>
      </c>
      <c r="P78" s="7">
        <v>2211584.88</v>
      </c>
      <c r="Q78" s="7">
        <v>254609.58309999999</v>
      </c>
      <c r="R78" s="7">
        <f t="shared" si="14"/>
        <v>2297412.9870754206</v>
      </c>
      <c r="S78" s="7">
        <v>0</v>
      </c>
      <c r="T78" s="14">
        <f t="shared" si="15"/>
        <v>9314.8366252941341</v>
      </c>
      <c r="U78" s="1">
        <f t="shared" si="9"/>
        <v>-10.800000000000068</v>
      </c>
      <c r="V78" s="7">
        <f t="shared" si="9"/>
        <v>-157128.08999999985</v>
      </c>
      <c r="W78" s="7">
        <f t="shared" si="9"/>
        <v>7291.7931341044023</v>
      </c>
      <c r="X78" s="7">
        <f t="shared" si="9"/>
        <v>-149836.29686589539</v>
      </c>
      <c r="Y78" s="7">
        <f t="shared" si="9"/>
        <v>244717.42999999993</v>
      </c>
      <c r="Z78" s="7">
        <f t="shared" si="9"/>
        <v>243046.41309999998</v>
      </c>
      <c r="AA78" s="7">
        <f t="shared" si="9"/>
        <v>-637600.1399658951</v>
      </c>
      <c r="AB78" s="7">
        <f t="shared" si="9"/>
        <v>0</v>
      </c>
      <c r="AC78" s="14">
        <f t="shared" si="9"/>
        <v>-94.285831698043694</v>
      </c>
    </row>
    <row r="79" spans="1:29" x14ac:dyDescent="0.25">
      <c r="A79" s="7" t="s">
        <v>109</v>
      </c>
      <c r="B79" s="7" t="s">
        <v>110</v>
      </c>
      <c r="C79" s="1">
        <v>213.8</v>
      </c>
      <c r="D79" s="7">
        <v>2959238.0300000003</v>
      </c>
      <c r="E79" s="27">
        <v>-219130.98698849769</v>
      </c>
      <c r="F79" s="7">
        <f t="shared" si="10"/>
        <v>2740107.0430115024</v>
      </c>
      <c r="G79" s="7">
        <v>790168.6</v>
      </c>
      <c r="H79" s="7">
        <v>105821.63</v>
      </c>
      <c r="I79" s="7">
        <f t="shared" si="11"/>
        <v>1844116.8130115024</v>
      </c>
      <c r="J79" s="7">
        <v>0</v>
      </c>
      <c r="K79" s="14">
        <f t="shared" si="12"/>
        <v>12816.216290979899</v>
      </c>
      <c r="L79" s="1">
        <v>210.4</v>
      </c>
      <c r="M79" s="7">
        <v>2916150.13</v>
      </c>
      <c r="N79" s="7">
        <v>-218400.17520840646</v>
      </c>
      <c r="O79" s="7">
        <f t="shared" si="13"/>
        <v>2697749.9547915934</v>
      </c>
      <c r="P79" s="7">
        <v>839240.48</v>
      </c>
      <c r="Q79" s="7">
        <v>107183.3759</v>
      </c>
      <c r="R79" s="7">
        <f t="shared" si="14"/>
        <v>1751326.0988915933</v>
      </c>
      <c r="S79" s="7">
        <v>0</v>
      </c>
      <c r="T79" s="14">
        <f t="shared" si="15"/>
        <v>12822.005488553201</v>
      </c>
      <c r="U79" s="1">
        <f t="shared" si="9"/>
        <v>-3.4000000000000057</v>
      </c>
      <c r="V79" s="7">
        <f t="shared" si="9"/>
        <v>-43087.900000000373</v>
      </c>
      <c r="W79" s="7">
        <f t="shared" si="9"/>
        <v>730.81178009122959</v>
      </c>
      <c r="X79" s="7">
        <f t="shared" si="9"/>
        <v>-42357.088219908997</v>
      </c>
      <c r="Y79" s="7">
        <f t="shared" si="9"/>
        <v>49071.880000000005</v>
      </c>
      <c r="Z79" s="7">
        <f t="shared" si="9"/>
        <v>1361.7458999999944</v>
      </c>
      <c r="AA79" s="7">
        <f t="shared" si="9"/>
        <v>-92790.714119909098</v>
      </c>
      <c r="AB79" s="7">
        <f t="shared" si="9"/>
        <v>0</v>
      </c>
      <c r="AC79" s="14">
        <f t="shared" si="9"/>
        <v>5.7891975733018626</v>
      </c>
    </row>
    <row r="80" spans="1:29" x14ac:dyDescent="0.25">
      <c r="A80" s="7" t="s">
        <v>111</v>
      </c>
      <c r="B80" s="7" t="s">
        <v>112</v>
      </c>
      <c r="C80" s="1">
        <v>169.7</v>
      </c>
      <c r="D80" s="7">
        <v>2706017.37</v>
      </c>
      <c r="E80" s="27">
        <v>-200380.04752734225</v>
      </c>
      <c r="F80" s="7">
        <f t="shared" si="10"/>
        <v>2505637.322472658</v>
      </c>
      <c r="G80" s="7">
        <v>1293515.3500000001</v>
      </c>
      <c r="H80" s="7">
        <v>283795.12</v>
      </c>
      <c r="I80" s="7">
        <f t="shared" si="11"/>
        <v>928326.85247265792</v>
      </c>
      <c r="J80" s="7">
        <v>0</v>
      </c>
      <c r="K80" s="14">
        <f t="shared" si="12"/>
        <v>14765.099130657974</v>
      </c>
      <c r="L80" s="1">
        <v>167.8</v>
      </c>
      <c r="M80" s="7">
        <v>2668742.9300000002</v>
      </c>
      <c r="N80" s="7">
        <v>-199871.02773004217</v>
      </c>
      <c r="O80" s="7">
        <f t="shared" si="13"/>
        <v>2468871.9022699581</v>
      </c>
      <c r="P80" s="7">
        <v>1489556.88</v>
      </c>
      <c r="Q80" s="7">
        <v>283795.11719999998</v>
      </c>
      <c r="R80" s="7">
        <f t="shared" si="14"/>
        <v>695519.90506995819</v>
      </c>
      <c r="S80" s="7">
        <v>0</v>
      </c>
      <c r="T80" s="14">
        <f t="shared" si="15"/>
        <v>14713.181777532525</v>
      </c>
      <c r="U80" s="1">
        <f t="shared" si="9"/>
        <v>-1.8999999999999773</v>
      </c>
      <c r="V80" s="7">
        <f t="shared" si="9"/>
        <v>-37274.439999999944</v>
      </c>
      <c r="W80" s="7">
        <f t="shared" si="9"/>
        <v>509.01979730007588</v>
      </c>
      <c r="X80" s="7">
        <f t="shared" si="9"/>
        <v>-36765.420202699956</v>
      </c>
      <c r="Y80" s="7">
        <f t="shared" si="9"/>
        <v>196041.5299999998</v>
      </c>
      <c r="Z80" s="7">
        <f t="shared" si="9"/>
        <v>-2.8000000165775418E-3</v>
      </c>
      <c r="AA80" s="7">
        <f t="shared" si="9"/>
        <v>-232806.94740269973</v>
      </c>
      <c r="AB80" s="7">
        <f t="shared" si="9"/>
        <v>0</v>
      </c>
      <c r="AC80" s="14">
        <f t="shared" si="9"/>
        <v>-51.917353125449154</v>
      </c>
    </row>
    <row r="81" spans="1:29" x14ac:dyDescent="0.25">
      <c r="A81" s="7" t="s">
        <v>113</v>
      </c>
      <c r="B81" s="7" t="s">
        <v>113</v>
      </c>
      <c r="C81" s="1">
        <v>80850.399999999994</v>
      </c>
      <c r="D81" s="7">
        <v>724324180.15999997</v>
      </c>
      <c r="E81" s="27">
        <v>-53636061.340457693</v>
      </c>
      <c r="F81" s="7">
        <f t="shared" si="10"/>
        <v>670688118.81954229</v>
      </c>
      <c r="G81" s="7">
        <v>268764183.68000001</v>
      </c>
      <c r="H81" s="7">
        <v>20292528.760000002</v>
      </c>
      <c r="I81" s="7">
        <f t="shared" si="11"/>
        <v>381631406.37954229</v>
      </c>
      <c r="J81" s="7">
        <v>0</v>
      </c>
      <c r="K81" s="14">
        <f t="shared" si="12"/>
        <v>8295.421158331219</v>
      </c>
      <c r="L81" s="1">
        <v>80795.600000000006</v>
      </c>
      <c r="M81" s="7">
        <v>720956888.37</v>
      </c>
      <c r="N81" s="7">
        <v>-53994857.506775737</v>
      </c>
      <c r="O81" s="7">
        <f t="shared" si="13"/>
        <v>666962030.86322427</v>
      </c>
      <c r="P81" s="7">
        <v>281837904.25999999</v>
      </c>
      <c r="Q81" s="7">
        <v>24346000.1402</v>
      </c>
      <c r="R81" s="7">
        <f t="shared" si="14"/>
        <v>360778126.46302426</v>
      </c>
      <c r="S81" s="7">
        <v>0</v>
      </c>
      <c r="T81" s="14">
        <f t="shared" si="15"/>
        <v>8254.9301058872534</v>
      </c>
      <c r="U81" s="1">
        <f t="shared" si="9"/>
        <v>-54.799999999988358</v>
      </c>
      <c r="V81" s="7">
        <f t="shared" si="9"/>
        <v>-3367291.7899999619</v>
      </c>
      <c r="W81" s="7">
        <f t="shared" si="9"/>
        <v>-358796.16631804407</v>
      </c>
      <c r="X81" s="7">
        <f t="shared" si="9"/>
        <v>-3726087.9563180208</v>
      </c>
      <c r="Y81" s="7">
        <f t="shared" si="9"/>
        <v>13073720.579999983</v>
      </c>
      <c r="Z81" s="7">
        <f t="shared" si="9"/>
        <v>4053471.3801999986</v>
      </c>
      <c r="AA81" s="7">
        <f t="shared" si="9"/>
        <v>-20853279.916518033</v>
      </c>
      <c r="AB81" s="7">
        <f t="shared" si="9"/>
        <v>0</v>
      </c>
      <c r="AC81" s="14">
        <f t="shared" si="9"/>
        <v>-40.4910524439656</v>
      </c>
    </row>
    <row r="82" spans="1:29" x14ac:dyDescent="0.25">
      <c r="A82" s="7" t="s">
        <v>76</v>
      </c>
      <c r="B82" s="7" t="s">
        <v>114</v>
      </c>
      <c r="C82" s="1">
        <v>163.6</v>
      </c>
      <c r="D82" s="7">
        <v>2466790.56</v>
      </c>
      <c r="E82" s="27">
        <v>-182665.34987275387</v>
      </c>
      <c r="F82" s="7">
        <f t="shared" si="10"/>
        <v>2284125.2101272461</v>
      </c>
      <c r="G82" s="7">
        <v>483421.64</v>
      </c>
      <c r="H82" s="7">
        <v>75497.149999999994</v>
      </c>
      <c r="I82" s="7">
        <f t="shared" si="11"/>
        <v>1725206.4201272461</v>
      </c>
      <c r="J82" s="7">
        <v>0</v>
      </c>
      <c r="K82" s="14">
        <f t="shared" si="12"/>
        <v>13961.645538675099</v>
      </c>
      <c r="L82" s="1">
        <v>175</v>
      </c>
      <c r="M82" s="7">
        <v>2542602.0100000002</v>
      </c>
      <c r="N82" s="7">
        <v>-190423.9149955035</v>
      </c>
      <c r="O82" s="7">
        <f t="shared" si="13"/>
        <v>2352178.0950044966</v>
      </c>
      <c r="P82" s="7">
        <v>477491.44</v>
      </c>
      <c r="Q82" s="7">
        <v>77122.104900000006</v>
      </c>
      <c r="R82" s="7">
        <f t="shared" si="14"/>
        <v>1797564.5501044968</v>
      </c>
      <c r="S82" s="7">
        <v>0</v>
      </c>
      <c r="T82" s="14">
        <f t="shared" si="15"/>
        <v>13441.01768573998</v>
      </c>
      <c r="U82" s="1">
        <f t="shared" si="9"/>
        <v>11.400000000000006</v>
      </c>
      <c r="V82" s="7">
        <f t="shared" si="9"/>
        <v>75811.450000000186</v>
      </c>
      <c r="W82" s="7">
        <f t="shared" si="9"/>
        <v>-7758.5651227496273</v>
      </c>
      <c r="X82" s="7">
        <f t="shared" si="9"/>
        <v>68052.88487725053</v>
      </c>
      <c r="Y82" s="7">
        <f t="shared" si="9"/>
        <v>-5930.2000000000116</v>
      </c>
      <c r="Z82" s="7">
        <f t="shared" si="9"/>
        <v>1624.9549000000115</v>
      </c>
      <c r="AA82" s="7">
        <f t="shared" si="9"/>
        <v>72358.129977250705</v>
      </c>
      <c r="AB82" s="7">
        <f t="shared" si="9"/>
        <v>0</v>
      </c>
      <c r="AC82" s="14">
        <f t="shared" si="9"/>
        <v>-520.62785293511843</v>
      </c>
    </row>
    <row r="83" spans="1:29" x14ac:dyDescent="0.25">
      <c r="A83" s="7" t="s">
        <v>76</v>
      </c>
      <c r="B83" s="7" t="s">
        <v>115</v>
      </c>
      <c r="C83" s="1">
        <v>58.6</v>
      </c>
      <c r="D83" s="7">
        <v>1054854.23</v>
      </c>
      <c r="E83" s="27">
        <v>-78111.745728305512</v>
      </c>
      <c r="F83" s="7">
        <f t="shared" si="10"/>
        <v>976742.48427169444</v>
      </c>
      <c r="G83" s="7">
        <v>305693.76</v>
      </c>
      <c r="H83" s="7">
        <v>64546.44</v>
      </c>
      <c r="I83" s="7">
        <f t="shared" si="11"/>
        <v>606502.28427169449</v>
      </c>
      <c r="J83" s="7">
        <v>0</v>
      </c>
      <c r="K83" s="14">
        <f t="shared" si="12"/>
        <v>16667.960482452123</v>
      </c>
      <c r="L83" s="1">
        <v>54.1</v>
      </c>
      <c r="M83" s="7">
        <v>981179.32</v>
      </c>
      <c r="N83" s="7">
        <v>-73483.780273982367</v>
      </c>
      <c r="O83" s="7">
        <f t="shared" si="13"/>
        <v>907695.53972601763</v>
      </c>
      <c r="P83" s="7">
        <v>332723.53999999998</v>
      </c>
      <c r="Q83" s="7">
        <v>61371.725999999995</v>
      </c>
      <c r="R83" s="7">
        <f t="shared" si="14"/>
        <v>513600.27372601768</v>
      </c>
      <c r="S83" s="7">
        <v>0</v>
      </c>
      <c r="T83" s="14">
        <f t="shared" si="15"/>
        <v>16778.106094750787</v>
      </c>
      <c r="U83" s="1">
        <f t="shared" si="9"/>
        <v>-4.5</v>
      </c>
      <c r="V83" s="7">
        <f t="shared" si="9"/>
        <v>-73674.910000000033</v>
      </c>
      <c r="W83" s="7">
        <f t="shared" si="9"/>
        <v>4627.9654543231445</v>
      </c>
      <c r="X83" s="7">
        <f t="shared" si="9"/>
        <v>-69046.944545676815</v>
      </c>
      <c r="Y83" s="7">
        <f t="shared" si="9"/>
        <v>27029.77999999997</v>
      </c>
      <c r="Z83" s="7">
        <f t="shared" si="9"/>
        <v>-3174.7140000000072</v>
      </c>
      <c r="AA83" s="7">
        <f t="shared" si="9"/>
        <v>-92902.010545676807</v>
      </c>
      <c r="AB83" s="7">
        <f t="shared" si="9"/>
        <v>0</v>
      </c>
      <c r="AC83" s="14">
        <f t="shared" si="9"/>
        <v>110.14561229866376</v>
      </c>
    </row>
    <row r="84" spans="1:29" x14ac:dyDescent="0.25">
      <c r="A84" s="7" t="s">
        <v>57</v>
      </c>
      <c r="B84" s="7" t="s">
        <v>116</v>
      </c>
      <c r="C84" s="1">
        <v>163.5</v>
      </c>
      <c r="D84" s="7">
        <v>2483156.62</v>
      </c>
      <c r="E84" s="27">
        <v>-183877.25335755496</v>
      </c>
      <c r="F84" s="7">
        <f t="shared" si="10"/>
        <v>2299279.3666424453</v>
      </c>
      <c r="G84" s="7">
        <v>952095.34</v>
      </c>
      <c r="H84" s="7">
        <v>78442.13</v>
      </c>
      <c r="I84" s="7">
        <f t="shared" si="11"/>
        <v>1268741.8966424456</v>
      </c>
      <c r="J84" s="7">
        <v>0</v>
      </c>
      <c r="K84" s="14">
        <f t="shared" si="12"/>
        <v>14062.870743990492</v>
      </c>
      <c r="L84" s="1">
        <v>156.19999999999999</v>
      </c>
      <c r="M84" s="7">
        <v>2385205.6700000004</v>
      </c>
      <c r="N84" s="7">
        <v>-178635.97997819289</v>
      </c>
      <c r="O84" s="7">
        <f t="shared" si="13"/>
        <v>2206569.6900218073</v>
      </c>
      <c r="P84" s="7">
        <v>872561.02</v>
      </c>
      <c r="Q84" s="7">
        <v>78442.132299999997</v>
      </c>
      <c r="R84" s="7">
        <f t="shared" si="14"/>
        <v>1255566.5377218074</v>
      </c>
      <c r="S84" s="7">
        <v>0</v>
      </c>
      <c r="T84" s="14">
        <f t="shared" si="15"/>
        <v>14126.566517425144</v>
      </c>
      <c r="U84" s="1">
        <f t="shared" si="9"/>
        <v>-7.3000000000000114</v>
      </c>
      <c r="V84" s="7">
        <f t="shared" si="9"/>
        <v>-97950.949999999721</v>
      </c>
      <c r="W84" s="7">
        <f t="shared" si="9"/>
        <v>5241.2733793620719</v>
      </c>
      <c r="X84" s="7">
        <f t="shared" si="9"/>
        <v>-92709.676620637998</v>
      </c>
      <c r="Y84" s="7">
        <f t="shared" si="9"/>
        <v>-79534.319999999949</v>
      </c>
      <c r="Z84" s="7">
        <f t="shared" si="9"/>
        <v>2.2999999928288162E-3</v>
      </c>
      <c r="AA84" s="7">
        <f t="shared" si="9"/>
        <v>-13175.358920638217</v>
      </c>
      <c r="AB84" s="7">
        <f t="shared" si="9"/>
        <v>0</v>
      </c>
      <c r="AC84" s="14">
        <f t="shared" si="9"/>
        <v>63.695773434652438</v>
      </c>
    </row>
    <row r="85" spans="1:29" x14ac:dyDescent="0.25">
      <c r="A85" s="7" t="s">
        <v>57</v>
      </c>
      <c r="B85" s="7" t="s">
        <v>117</v>
      </c>
      <c r="C85" s="1">
        <v>106.3</v>
      </c>
      <c r="D85" s="7">
        <v>1742431.9200000002</v>
      </c>
      <c r="E85" s="27">
        <v>-129026.73678800452</v>
      </c>
      <c r="F85" s="7">
        <f t="shared" si="10"/>
        <v>1613405.1832119958</v>
      </c>
      <c r="G85" s="7">
        <v>719463.04</v>
      </c>
      <c r="H85" s="7">
        <v>72284.820000000007</v>
      </c>
      <c r="I85" s="7">
        <f t="shared" si="11"/>
        <v>821657.32321199565</v>
      </c>
      <c r="J85" s="7">
        <v>0</v>
      </c>
      <c r="K85" s="14">
        <f t="shared" si="12"/>
        <v>15177.847443198456</v>
      </c>
      <c r="L85" s="1">
        <v>114.6</v>
      </c>
      <c r="M85" s="7">
        <v>1839079.23</v>
      </c>
      <c r="N85" s="7">
        <v>-137734.75580769952</v>
      </c>
      <c r="O85" s="7">
        <f t="shared" si="13"/>
        <v>1701344.4741923003</v>
      </c>
      <c r="P85" s="7">
        <v>669872.69999999995</v>
      </c>
      <c r="Q85" s="7">
        <v>78483.445600000006</v>
      </c>
      <c r="R85" s="7">
        <f t="shared" si="14"/>
        <v>952988.32859230042</v>
      </c>
      <c r="S85" s="7">
        <v>0</v>
      </c>
      <c r="T85" s="14">
        <f t="shared" si="15"/>
        <v>14845.937820177141</v>
      </c>
      <c r="U85" s="1">
        <f t="shared" si="9"/>
        <v>8.2999999999999972</v>
      </c>
      <c r="V85" s="7">
        <f t="shared" si="9"/>
        <v>96647.309999999823</v>
      </c>
      <c r="W85" s="7">
        <f t="shared" si="9"/>
        <v>-8708.0190196949989</v>
      </c>
      <c r="X85" s="7">
        <f t="shared" si="9"/>
        <v>87939.290980304591</v>
      </c>
      <c r="Y85" s="7">
        <f t="shared" si="9"/>
        <v>-49590.340000000084</v>
      </c>
      <c r="Z85" s="7">
        <f t="shared" si="9"/>
        <v>6198.6255999999994</v>
      </c>
      <c r="AA85" s="7">
        <f t="shared" si="9"/>
        <v>131331.00538030476</v>
      </c>
      <c r="AB85" s="7">
        <f t="shared" si="9"/>
        <v>0</v>
      </c>
      <c r="AC85" s="14">
        <f t="shared" si="9"/>
        <v>-331.90962302131447</v>
      </c>
    </row>
    <row r="86" spans="1:29" x14ac:dyDescent="0.25">
      <c r="A86" s="7" t="s">
        <v>57</v>
      </c>
      <c r="B86" s="7" t="s">
        <v>118</v>
      </c>
      <c r="C86" s="1">
        <v>204.7</v>
      </c>
      <c r="D86" s="7">
        <v>2863268.26</v>
      </c>
      <c r="E86" s="27">
        <v>-212024.44462591549</v>
      </c>
      <c r="F86" s="7">
        <f t="shared" si="10"/>
        <v>2651243.8153740843</v>
      </c>
      <c r="G86" s="7">
        <v>784876.1</v>
      </c>
      <c r="H86" s="7">
        <v>61058.37</v>
      </c>
      <c r="I86" s="7">
        <f t="shared" si="11"/>
        <v>1805309.3453740841</v>
      </c>
      <c r="J86" s="7">
        <v>0</v>
      </c>
      <c r="K86" s="14">
        <f t="shared" si="12"/>
        <v>12951.850588051218</v>
      </c>
      <c r="L86" s="1">
        <v>218.1</v>
      </c>
      <c r="M86" s="7">
        <v>2949564.59</v>
      </c>
      <c r="N86" s="7">
        <v>-220902.69517245723</v>
      </c>
      <c r="O86" s="7">
        <f t="shared" si="13"/>
        <v>2728661.8948275428</v>
      </c>
      <c r="P86" s="7">
        <v>646919.75</v>
      </c>
      <c r="Q86" s="7">
        <v>61712.686900000001</v>
      </c>
      <c r="R86" s="7">
        <f t="shared" si="14"/>
        <v>2020029.4579275427</v>
      </c>
      <c r="S86" s="7">
        <v>0</v>
      </c>
      <c r="T86" s="14">
        <f t="shared" si="15"/>
        <v>12511.058664958931</v>
      </c>
      <c r="U86" s="1">
        <f t="shared" si="9"/>
        <v>13.400000000000006</v>
      </c>
      <c r="V86" s="7">
        <f t="shared" si="9"/>
        <v>86296.330000000075</v>
      </c>
      <c r="W86" s="7">
        <f t="shared" si="9"/>
        <v>-8878.2505465417344</v>
      </c>
      <c r="X86" s="7">
        <f t="shared" si="9"/>
        <v>77418.079453458544</v>
      </c>
      <c r="Y86" s="7">
        <f t="shared" si="9"/>
        <v>-137956.34999999998</v>
      </c>
      <c r="Z86" s="7">
        <f t="shared" si="9"/>
        <v>654.31689999999799</v>
      </c>
      <c r="AA86" s="7">
        <f t="shared" si="9"/>
        <v>214720.11255345866</v>
      </c>
      <c r="AB86" s="7">
        <f t="shared" si="9"/>
        <v>0</v>
      </c>
      <c r="AC86" s="14">
        <f t="shared" si="9"/>
        <v>-440.79192309228711</v>
      </c>
    </row>
    <row r="87" spans="1:29" x14ac:dyDescent="0.25">
      <c r="A87" s="7" t="s">
        <v>57</v>
      </c>
      <c r="B87" s="7" t="s">
        <v>119</v>
      </c>
      <c r="C87" s="1">
        <v>106.3</v>
      </c>
      <c r="D87" s="7">
        <v>1834197.52</v>
      </c>
      <c r="E87" s="27">
        <v>-135821.96119906404</v>
      </c>
      <c r="F87" s="7">
        <f t="shared" si="10"/>
        <v>1698375.558800936</v>
      </c>
      <c r="G87" s="7">
        <v>493346.13</v>
      </c>
      <c r="H87" s="7">
        <v>44937.33</v>
      </c>
      <c r="I87" s="7">
        <f t="shared" si="11"/>
        <v>1160092.0988009358</v>
      </c>
      <c r="J87" s="7">
        <v>0</v>
      </c>
      <c r="K87" s="14">
        <f t="shared" si="12"/>
        <v>15977.192462849822</v>
      </c>
      <c r="L87" s="1">
        <v>104.2</v>
      </c>
      <c r="M87" s="7">
        <v>1793780.98</v>
      </c>
      <c r="N87" s="7">
        <v>-134342.21931417059</v>
      </c>
      <c r="O87" s="7">
        <f t="shared" si="13"/>
        <v>1659438.7606858294</v>
      </c>
      <c r="P87" s="7">
        <v>431877.95</v>
      </c>
      <c r="Q87" s="7">
        <v>43817.353600000002</v>
      </c>
      <c r="R87" s="7">
        <f t="shared" si="14"/>
        <v>1183743.4570858295</v>
      </c>
      <c r="S87" s="7">
        <v>0</v>
      </c>
      <c r="T87" s="14">
        <f t="shared" si="15"/>
        <v>15925.515937483968</v>
      </c>
      <c r="U87" s="1">
        <f t="shared" si="9"/>
        <v>-2.0999999999999943</v>
      </c>
      <c r="V87" s="7">
        <f t="shared" si="9"/>
        <v>-40416.540000000037</v>
      </c>
      <c r="W87" s="7">
        <f t="shared" si="9"/>
        <v>1479.7418848934467</v>
      </c>
      <c r="X87" s="7">
        <f t="shared" si="9"/>
        <v>-38936.798115106532</v>
      </c>
      <c r="Y87" s="7">
        <f t="shared" si="9"/>
        <v>-61468.179999999993</v>
      </c>
      <c r="Z87" s="7">
        <f t="shared" si="9"/>
        <v>-1119.9763999999996</v>
      </c>
      <c r="AA87" s="7">
        <f t="shared" si="9"/>
        <v>23651.358284893679</v>
      </c>
      <c r="AB87" s="7">
        <f t="shared" si="9"/>
        <v>0</v>
      </c>
      <c r="AC87" s="14">
        <f t="shared" si="9"/>
        <v>-51.676525365854104</v>
      </c>
    </row>
    <row r="88" spans="1:29" x14ac:dyDescent="0.25">
      <c r="A88" s="7" t="s">
        <v>57</v>
      </c>
      <c r="B88" s="7" t="s">
        <v>120</v>
      </c>
      <c r="C88" s="1">
        <v>728.4</v>
      </c>
      <c r="D88" s="7">
        <v>6877796.7899999991</v>
      </c>
      <c r="E88" s="27">
        <v>-509299.48304936482</v>
      </c>
      <c r="F88" s="7">
        <f t="shared" si="10"/>
        <v>6368497.3069506343</v>
      </c>
      <c r="G88" s="7">
        <v>2810333.71</v>
      </c>
      <c r="H88" s="7">
        <v>260177.17</v>
      </c>
      <c r="I88" s="7">
        <f t="shared" si="11"/>
        <v>3297986.4269506345</v>
      </c>
      <c r="J88" s="7">
        <v>0</v>
      </c>
      <c r="K88" s="14">
        <f t="shared" si="12"/>
        <v>8743.1319425461752</v>
      </c>
      <c r="L88" s="1">
        <v>719.3</v>
      </c>
      <c r="M88" s="7">
        <v>6820160.2999999998</v>
      </c>
      <c r="N88" s="7">
        <v>-510784.4720153067</v>
      </c>
      <c r="O88" s="7">
        <f t="shared" si="13"/>
        <v>6309375.8279846935</v>
      </c>
      <c r="P88" s="7">
        <v>2579729.1800000002</v>
      </c>
      <c r="Q88" s="7">
        <v>216059.701</v>
      </c>
      <c r="R88" s="7">
        <f t="shared" si="14"/>
        <v>3513586.9469846934</v>
      </c>
      <c r="S88" s="7">
        <v>0</v>
      </c>
      <c r="T88" s="14">
        <f t="shared" si="15"/>
        <v>8771.5498790277961</v>
      </c>
      <c r="U88" s="1">
        <f t="shared" si="9"/>
        <v>-9.1000000000000227</v>
      </c>
      <c r="V88" s="7">
        <f t="shared" si="9"/>
        <v>-57636.489999999292</v>
      </c>
      <c r="W88" s="7">
        <f t="shared" si="9"/>
        <v>-1484.9889659418841</v>
      </c>
      <c r="X88" s="7">
        <f t="shared" si="9"/>
        <v>-59121.478965940885</v>
      </c>
      <c r="Y88" s="7">
        <f t="shared" si="9"/>
        <v>-230604.5299999998</v>
      </c>
      <c r="Z88" s="7">
        <f t="shared" si="9"/>
        <v>-44117.469000000012</v>
      </c>
      <c r="AA88" s="7">
        <f t="shared" si="9"/>
        <v>215600.52003405895</v>
      </c>
      <c r="AB88" s="7">
        <f t="shared" si="9"/>
        <v>0</v>
      </c>
      <c r="AC88" s="14">
        <f t="shared" si="9"/>
        <v>28.417936481620927</v>
      </c>
    </row>
    <row r="89" spans="1:29" x14ac:dyDescent="0.25">
      <c r="A89" s="7" t="s">
        <v>121</v>
      </c>
      <c r="B89" s="7" t="s">
        <v>121</v>
      </c>
      <c r="C89" s="1">
        <v>960.2</v>
      </c>
      <c r="D89" s="7">
        <v>9228611.4399999995</v>
      </c>
      <c r="E89" s="27">
        <v>-683376.83987541229</v>
      </c>
      <c r="F89" s="7">
        <f t="shared" si="10"/>
        <v>8545234.6001245864</v>
      </c>
      <c r="G89" s="7">
        <v>4318233.45</v>
      </c>
      <c r="H89" s="7">
        <v>279165.07</v>
      </c>
      <c r="I89" s="7">
        <f t="shared" si="11"/>
        <v>3947836.0801245864</v>
      </c>
      <c r="J89" s="7">
        <v>0</v>
      </c>
      <c r="K89" s="14">
        <f t="shared" si="12"/>
        <v>8899.4319934644718</v>
      </c>
      <c r="L89" s="1">
        <v>981.9</v>
      </c>
      <c r="M89" s="7">
        <v>9383809.6900000013</v>
      </c>
      <c r="N89" s="7">
        <v>-702784.69525104412</v>
      </c>
      <c r="O89" s="7">
        <f t="shared" si="13"/>
        <v>8681024.9947489575</v>
      </c>
      <c r="P89" s="7">
        <v>4540622.93</v>
      </c>
      <c r="Q89" s="7">
        <v>293009.6826</v>
      </c>
      <c r="R89" s="7">
        <f t="shared" si="14"/>
        <v>3847392.3821489578</v>
      </c>
      <c r="S89" s="7">
        <v>0</v>
      </c>
      <c r="T89" s="14">
        <f t="shared" si="15"/>
        <v>8841.0479628770318</v>
      </c>
      <c r="U89" s="1">
        <f t="shared" si="9"/>
        <v>21.699999999999932</v>
      </c>
      <c r="V89" s="7">
        <f t="shared" si="9"/>
        <v>155198.25000000186</v>
      </c>
      <c r="W89" s="7">
        <f t="shared" si="9"/>
        <v>-19407.855375631829</v>
      </c>
      <c r="X89" s="7">
        <f t="shared" si="9"/>
        <v>135790.39462437108</v>
      </c>
      <c r="Y89" s="7">
        <f t="shared" si="9"/>
        <v>222389.47999999952</v>
      </c>
      <c r="Z89" s="7">
        <f t="shared" si="9"/>
        <v>13844.612599999993</v>
      </c>
      <c r="AA89" s="7">
        <f t="shared" si="9"/>
        <v>-100443.69797562854</v>
      </c>
      <c r="AB89" s="7">
        <f t="shared" si="9"/>
        <v>0</v>
      </c>
      <c r="AC89" s="14">
        <f t="shared" si="9"/>
        <v>-58.384030587440066</v>
      </c>
    </row>
    <row r="90" spans="1:29" x14ac:dyDescent="0.25">
      <c r="A90" s="7" t="s">
        <v>122</v>
      </c>
      <c r="B90" s="7" t="s">
        <v>123</v>
      </c>
      <c r="C90" s="1">
        <v>5570.3</v>
      </c>
      <c r="D90" s="7">
        <v>50248737.560000002</v>
      </c>
      <c r="E90" s="27">
        <v>-3720909.012665262</v>
      </c>
      <c r="F90" s="7">
        <f t="shared" si="10"/>
        <v>46527828.547334738</v>
      </c>
      <c r="G90" s="7">
        <v>9031434.9800000004</v>
      </c>
      <c r="H90" s="7">
        <v>1094191.7</v>
      </c>
      <c r="I90" s="7">
        <f t="shared" si="11"/>
        <v>36402201.867334738</v>
      </c>
      <c r="J90" s="7">
        <v>0</v>
      </c>
      <c r="K90" s="14">
        <f t="shared" si="12"/>
        <v>8352.8406993042991</v>
      </c>
      <c r="L90" s="1">
        <v>5671.8</v>
      </c>
      <c r="M90" s="7">
        <v>50886572.780000001</v>
      </c>
      <c r="N90" s="7">
        <v>-3811064.5595970489</v>
      </c>
      <c r="O90" s="7">
        <f t="shared" si="13"/>
        <v>47075508.220402956</v>
      </c>
      <c r="P90" s="7">
        <v>9332525.9499999993</v>
      </c>
      <c r="Q90" s="7">
        <v>1295738.5374</v>
      </c>
      <c r="R90" s="7">
        <f t="shared" si="14"/>
        <v>36447243.733002953</v>
      </c>
      <c r="S90" s="7">
        <v>0</v>
      </c>
      <c r="T90" s="14">
        <f t="shared" si="15"/>
        <v>8299.9238725630239</v>
      </c>
      <c r="U90" s="1">
        <f t="shared" si="9"/>
        <v>101.5</v>
      </c>
      <c r="V90" s="7">
        <f t="shared" si="9"/>
        <v>637835.21999999881</v>
      </c>
      <c r="W90" s="7">
        <f t="shared" si="9"/>
        <v>-90155.546931786928</v>
      </c>
      <c r="X90" s="7">
        <f t="shared" si="9"/>
        <v>547679.67306821793</v>
      </c>
      <c r="Y90" s="7">
        <f t="shared" si="9"/>
        <v>301090.96999999881</v>
      </c>
      <c r="Z90" s="7">
        <f t="shared" si="9"/>
        <v>201546.83740000008</v>
      </c>
      <c r="AA90" s="7">
        <f t="shared" si="9"/>
        <v>45041.865668214858</v>
      </c>
      <c r="AB90" s="7">
        <f t="shared" si="9"/>
        <v>0</v>
      </c>
      <c r="AC90" s="14">
        <f t="shared" si="9"/>
        <v>-52.916826741275145</v>
      </c>
    </row>
    <row r="91" spans="1:29" x14ac:dyDescent="0.25">
      <c r="A91" s="7" t="s">
        <v>122</v>
      </c>
      <c r="B91" s="7" t="s">
        <v>124</v>
      </c>
      <c r="C91" s="1">
        <v>1369.2</v>
      </c>
      <c r="D91" s="7">
        <v>12989204.380000001</v>
      </c>
      <c r="E91" s="27">
        <v>-961847.99841353658</v>
      </c>
      <c r="F91" s="7">
        <f t="shared" si="10"/>
        <v>12027356.381586464</v>
      </c>
      <c r="G91" s="7">
        <v>1810822.63</v>
      </c>
      <c r="H91" s="7">
        <v>107819.26</v>
      </c>
      <c r="I91" s="7">
        <f t="shared" si="11"/>
        <v>10108714.491586464</v>
      </c>
      <c r="J91" s="7">
        <v>0</v>
      </c>
      <c r="K91" s="14">
        <f t="shared" si="12"/>
        <v>8784.221721871505</v>
      </c>
      <c r="L91" s="1">
        <v>1377</v>
      </c>
      <c r="M91" s="7">
        <v>13012896.639999999</v>
      </c>
      <c r="N91" s="7">
        <v>-974579.07839089329</v>
      </c>
      <c r="O91" s="7">
        <f t="shared" si="13"/>
        <v>12038317.561609106</v>
      </c>
      <c r="P91" s="7">
        <v>1907621.91</v>
      </c>
      <c r="Q91" s="7">
        <v>214925.8461</v>
      </c>
      <c r="R91" s="7">
        <f t="shared" si="14"/>
        <v>9915769.8055091053</v>
      </c>
      <c r="S91" s="7">
        <v>0</v>
      </c>
      <c r="T91" s="14">
        <f t="shared" si="15"/>
        <v>8742.4237920182331</v>
      </c>
      <c r="U91" s="1">
        <f t="shared" si="9"/>
        <v>7.7999999999999545</v>
      </c>
      <c r="V91" s="7">
        <f t="shared" si="9"/>
        <v>23692.259999997914</v>
      </c>
      <c r="W91" s="7">
        <f t="shared" si="9"/>
        <v>-12731.079977356712</v>
      </c>
      <c r="X91" s="7">
        <f t="shared" si="9"/>
        <v>10961.180022642016</v>
      </c>
      <c r="Y91" s="7">
        <f t="shared" si="9"/>
        <v>96799.280000000028</v>
      </c>
      <c r="Z91" s="7">
        <f t="shared" si="9"/>
        <v>107106.5861</v>
      </c>
      <c r="AA91" s="7">
        <f t="shared" si="9"/>
        <v>-192944.6860773582</v>
      </c>
      <c r="AB91" s="7">
        <f t="shared" si="9"/>
        <v>0</v>
      </c>
      <c r="AC91" s="14">
        <f t="shared" si="9"/>
        <v>-41.797929853271853</v>
      </c>
    </row>
    <row r="92" spans="1:29" x14ac:dyDescent="0.25">
      <c r="A92" s="7" t="s">
        <v>122</v>
      </c>
      <c r="B92" s="7" t="s">
        <v>125</v>
      </c>
      <c r="C92" s="1">
        <v>818.3</v>
      </c>
      <c r="D92" s="7">
        <v>8528102.4900000002</v>
      </c>
      <c r="E92" s="27">
        <v>-631504.29158710316</v>
      </c>
      <c r="F92" s="7">
        <f t="shared" si="10"/>
        <v>7896598.1984128971</v>
      </c>
      <c r="G92" s="7">
        <v>546001.84</v>
      </c>
      <c r="H92" s="7">
        <v>78348.14</v>
      </c>
      <c r="I92" s="7">
        <f t="shared" si="11"/>
        <v>7272248.2184128975</v>
      </c>
      <c r="J92" s="7">
        <v>0</v>
      </c>
      <c r="K92" s="14">
        <f t="shared" si="12"/>
        <v>9650.0039086067427</v>
      </c>
      <c r="L92" s="1">
        <v>826.9</v>
      </c>
      <c r="M92" s="7">
        <v>8558017.4600000009</v>
      </c>
      <c r="N92" s="7">
        <v>-640938.37058402819</v>
      </c>
      <c r="O92" s="7">
        <f t="shared" si="13"/>
        <v>7917079.0894159731</v>
      </c>
      <c r="P92" s="7">
        <v>665182.99</v>
      </c>
      <c r="Q92" s="7">
        <v>64934.186999999998</v>
      </c>
      <c r="R92" s="7">
        <f t="shared" si="14"/>
        <v>7186961.9124159729</v>
      </c>
      <c r="S92" s="7">
        <v>0</v>
      </c>
      <c r="T92" s="14">
        <f t="shared" si="15"/>
        <v>9574.4093474615711</v>
      </c>
      <c r="U92" s="1">
        <f t="shared" si="9"/>
        <v>8.6000000000000227</v>
      </c>
      <c r="V92" s="7">
        <f t="shared" si="9"/>
        <v>29914.970000000671</v>
      </c>
      <c r="W92" s="7">
        <f t="shared" si="9"/>
        <v>-9434.0789969250327</v>
      </c>
      <c r="X92" s="7">
        <f t="shared" si="9"/>
        <v>20480.891003075987</v>
      </c>
      <c r="Y92" s="7">
        <f t="shared" si="9"/>
        <v>119181.15000000002</v>
      </c>
      <c r="Z92" s="7">
        <f t="shared" si="9"/>
        <v>-13413.953000000001</v>
      </c>
      <c r="AA92" s="7">
        <f t="shared" si="9"/>
        <v>-85286.305996924639</v>
      </c>
      <c r="AB92" s="7">
        <f t="shared" si="9"/>
        <v>0</v>
      </c>
      <c r="AC92" s="14">
        <f t="shared" si="9"/>
        <v>-75.59456114517161</v>
      </c>
    </row>
    <row r="93" spans="1:29" x14ac:dyDescent="0.25">
      <c r="A93" s="7" t="s">
        <v>126</v>
      </c>
      <c r="B93" s="7" t="s">
        <v>127</v>
      </c>
      <c r="C93" s="1">
        <v>30876.799999999999</v>
      </c>
      <c r="D93" s="7">
        <v>269038707.88</v>
      </c>
      <c r="E93" s="27">
        <v>-19922262.757570233</v>
      </c>
      <c r="F93" s="7">
        <f t="shared" si="10"/>
        <v>249116445.12242976</v>
      </c>
      <c r="G93" s="7">
        <v>94229460.569999993</v>
      </c>
      <c r="H93" s="7">
        <v>7650802.5999999996</v>
      </c>
      <c r="I93" s="7">
        <f t="shared" si="11"/>
        <v>147236181.95242977</v>
      </c>
      <c r="J93" s="7">
        <v>0</v>
      </c>
      <c r="K93" s="14">
        <f t="shared" si="12"/>
        <v>8068.0784641682349</v>
      </c>
      <c r="L93" s="1">
        <v>30858.400000000001</v>
      </c>
      <c r="M93" s="7">
        <v>267715281.87</v>
      </c>
      <c r="N93" s="7">
        <v>-20050087.224547636</v>
      </c>
      <c r="O93" s="7">
        <f t="shared" si="13"/>
        <v>247665194.64545238</v>
      </c>
      <c r="P93" s="7">
        <v>97905725.370000005</v>
      </c>
      <c r="Q93" s="7">
        <v>8120877.0907000005</v>
      </c>
      <c r="R93" s="7">
        <f t="shared" si="14"/>
        <v>141638592.18475237</v>
      </c>
      <c r="S93" s="7">
        <v>0</v>
      </c>
      <c r="T93" s="14">
        <f t="shared" si="15"/>
        <v>8025.8598840332734</v>
      </c>
      <c r="U93" s="1">
        <f t="shared" si="9"/>
        <v>-18.399999999997817</v>
      </c>
      <c r="V93" s="7">
        <f t="shared" si="9"/>
        <v>-1323426.0099999905</v>
      </c>
      <c r="W93" s="7">
        <f t="shared" si="9"/>
        <v>-127824.46697740257</v>
      </c>
      <c r="X93" s="7">
        <f t="shared" ref="X93:AC124" si="16">O93-F93</f>
        <v>-1451250.4769773781</v>
      </c>
      <c r="Y93" s="7">
        <f t="shared" si="16"/>
        <v>3676264.8000000119</v>
      </c>
      <c r="Z93" s="7">
        <f t="shared" si="16"/>
        <v>470074.4907000009</v>
      </c>
      <c r="AA93" s="7">
        <f t="shared" si="16"/>
        <v>-5597589.7676773965</v>
      </c>
      <c r="AB93" s="7">
        <f t="shared" si="16"/>
        <v>0</v>
      </c>
      <c r="AC93" s="14">
        <f t="shared" si="16"/>
        <v>-42.218580134961485</v>
      </c>
    </row>
    <row r="94" spans="1:29" x14ac:dyDescent="0.25">
      <c r="A94" s="7" t="s">
        <v>126</v>
      </c>
      <c r="B94" s="7" t="s">
        <v>128</v>
      </c>
      <c r="C94" s="1">
        <v>15522.8</v>
      </c>
      <c r="D94" s="7">
        <v>135288590</v>
      </c>
      <c r="E94" s="27">
        <v>-10018093.15588655</v>
      </c>
      <c r="F94" s="7">
        <f t="shared" si="10"/>
        <v>125270496.84411345</v>
      </c>
      <c r="G94" s="7">
        <v>43584392.810000002</v>
      </c>
      <c r="H94" s="7">
        <v>3469433.1</v>
      </c>
      <c r="I94" s="7">
        <f t="shared" si="11"/>
        <v>78216670.934113458</v>
      </c>
      <c r="J94" s="7">
        <v>0</v>
      </c>
      <c r="K94" s="14">
        <f t="shared" si="12"/>
        <v>8070.0966864298616</v>
      </c>
      <c r="L94" s="1">
        <v>15159.6</v>
      </c>
      <c r="M94" s="7">
        <v>131547452.41200002</v>
      </c>
      <c r="N94" s="7">
        <v>-9852025.9157577436</v>
      </c>
      <c r="O94" s="7">
        <f t="shared" si="13"/>
        <v>121695426.49624227</v>
      </c>
      <c r="P94" s="7">
        <v>49331528.420000002</v>
      </c>
      <c r="Q94" s="7">
        <v>3857545.6176</v>
      </c>
      <c r="R94" s="7">
        <f t="shared" si="14"/>
        <v>68506352.458642274</v>
      </c>
      <c r="S94" s="7">
        <v>0</v>
      </c>
      <c r="T94" s="14">
        <f t="shared" si="15"/>
        <v>8027.6146135941754</v>
      </c>
      <c r="U94" s="1">
        <f t="shared" ref="U94:AC125" si="17">L94-C94</f>
        <v>-363.19999999999891</v>
      </c>
      <c r="V94" s="7">
        <f t="shared" si="17"/>
        <v>-3741137.5879999846</v>
      </c>
      <c r="W94" s="7">
        <f t="shared" si="17"/>
        <v>166067.24012880586</v>
      </c>
      <c r="X94" s="7">
        <f t="shared" si="16"/>
        <v>-3575070.3478711843</v>
      </c>
      <c r="Y94" s="7">
        <f t="shared" si="16"/>
        <v>5747135.6099999994</v>
      </c>
      <c r="Z94" s="7">
        <f t="shared" si="16"/>
        <v>388112.5175999999</v>
      </c>
      <c r="AA94" s="7">
        <f t="shared" si="16"/>
        <v>-9710318.4754711837</v>
      </c>
      <c r="AB94" s="7">
        <f t="shared" si="16"/>
        <v>0</v>
      </c>
      <c r="AC94" s="14">
        <f t="shared" si="16"/>
        <v>-42.482072835686267</v>
      </c>
    </row>
    <row r="95" spans="1:29" x14ac:dyDescent="0.25">
      <c r="A95" s="7" t="s">
        <v>126</v>
      </c>
      <c r="B95" s="7" t="s">
        <v>129</v>
      </c>
      <c r="C95" s="1">
        <v>1080.4000000000001</v>
      </c>
      <c r="D95" s="7">
        <v>10425579.83</v>
      </c>
      <c r="E95" s="27">
        <v>-772012.1108592517</v>
      </c>
      <c r="F95" s="7">
        <f t="shared" si="10"/>
        <v>9653567.7191407476</v>
      </c>
      <c r="G95" s="7">
        <v>7919150.9699999997</v>
      </c>
      <c r="H95" s="7">
        <v>670805.34</v>
      </c>
      <c r="I95" s="7">
        <f t="shared" si="11"/>
        <v>1063611.409140748</v>
      </c>
      <c r="J95" s="7">
        <v>0</v>
      </c>
      <c r="K95" s="14">
        <f t="shared" si="12"/>
        <v>8935.1793031661855</v>
      </c>
      <c r="L95" s="1">
        <v>1062.5999999999999</v>
      </c>
      <c r="M95" s="7">
        <v>10125794.810000001</v>
      </c>
      <c r="N95" s="7">
        <v>-758354.42691298376</v>
      </c>
      <c r="O95" s="7">
        <f t="shared" si="13"/>
        <v>9367440.3830870166</v>
      </c>
      <c r="P95" s="7">
        <v>8545743.9499999993</v>
      </c>
      <c r="Q95" s="7">
        <v>769697.576</v>
      </c>
      <c r="R95" s="7">
        <f t="shared" si="14"/>
        <v>51998.857087017386</v>
      </c>
      <c r="S95" s="7">
        <v>0</v>
      </c>
      <c r="T95" s="14">
        <f t="shared" si="15"/>
        <v>8815.5847761029709</v>
      </c>
      <c r="U95" s="1">
        <f t="shared" si="17"/>
        <v>-17.800000000000182</v>
      </c>
      <c r="V95" s="7">
        <f t="shared" si="17"/>
        <v>-299785.01999999955</v>
      </c>
      <c r="W95" s="7">
        <f t="shared" si="17"/>
        <v>13657.683946267935</v>
      </c>
      <c r="X95" s="7">
        <f t="shared" si="16"/>
        <v>-286127.33605373092</v>
      </c>
      <c r="Y95" s="7">
        <f t="shared" si="16"/>
        <v>626592.97999999952</v>
      </c>
      <c r="Z95" s="7">
        <f t="shared" si="16"/>
        <v>98892.236000000034</v>
      </c>
      <c r="AA95" s="7">
        <f t="shared" si="16"/>
        <v>-1011612.5520537306</v>
      </c>
      <c r="AB95" s="7">
        <f t="shared" si="16"/>
        <v>0</v>
      </c>
      <c r="AC95" s="14">
        <f t="shared" si="16"/>
        <v>-119.59452706321463</v>
      </c>
    </row>
    <row r="96" spans="1:29" x14ac:dyDescent="0.25">
      <c r="A96" s="7" t="s">
        <v>49</v>
      </c>
      <c r="B96" s="7" t="s">
        <v>130</v>
      </c>
      <c r="C96" s="1">
        <v>1060.4000000000001</v>
      </c>
      <c r="D96" s="7">
        <v>10453516.66</v>
      </c>
      <c r="E96" s="27">
        <v>-774080.82755901304</v>
      </c>
      <c r="F96" s="7">
        <f t="shared" si="10"/>
        <v>9679435.8324409872</v>
      </c>
      <c r="G96" s="7">
        <v>1445909.04</v>
      </c>
      <c r="H96" s="7">
        <v>234144.72</v>
      </c>
      <c r="I96" s="7">
        <f t="shared" si="11"/>
        <v>7999382.0724409875</v>
      </c>
      <c r="J96" s="7">
        <v>0</v>
      </c>
      <c r="K96" s="14">
        <f t="shared" si="12"/>
        <v>9128.0986726150386</v>
      </c>
      <c r="L96" s="1">
        <v>1003.4</v>
      </c>
      <c r="M96" s="7">
        <v>9755463.3800000008</v>
      </c>
      <c r="N96" s="7">
        <v>-730619.07530501299</v>
      </c>
      <c r="O96" s="7">
        <f t="shared" si="13"/>
        <v>9024844.3046949878</v>
      </c>
      <c r="P96" s="7">
        <v>1555174.07</v>
      </c>
      <c r="Q96" s="7">
        <v>261483.6795</v>
      </c>
      <c r="R96" s="7">
        <f t="shared" si="14"/>
        <v>7208186.5551949879</v>
      </c>
      <c r="S96" s="7">
        <v>0</v>
      </c>
      <c r="T96" s="14">
        <f t="shared" si="15"/>
        <v>8994.2638077486426</v>
      </c>
      <c r="U96" s="1">
        <f t="shared" si="17"/>
        <v>-57.000000000000114</v>
      </c>
      <c r="V96" s="7">
        <f t="shared" si="17"/>
        <v>-698053.27999999933</v>
      </c>
      <c r="W96" s="7">
        <f t="shared" si="17"/>
        <v>43461.75225400005</v>
      </c>
      <c r="X96" s="7">
        <f t="shared" si="16"/>
        <v>-654591.5277459994</v>
      </c>
      <c r="Y96" s="7">
        <f t="shared" si="16"/>
        <v>109265.03000000003</v>
      </c>
      <c r="Z96" s="7">
        <f t="shared" si="16"/>
        <v>27338.959499999997</v>
      </c>
      <c r="AA96" s="7">
        <f t="shared" si="16"/>
        <v>-791195.51724599954</v>
      </c>
      <c r="AB96" s="7">
        <f t="shared" si="16"/>
        <v>0</v>
      </c>
      <c r="AC96" s="14">
        <f t="shared" si="16"/>
        <v>-133.83486486639595</v>
      </c>
    </row>
    <row r="97" spans="1:29" x14ac:dyDescent="0.25">
      <c r="A97" s="7" t="s">
        <v>49</v>
      </c>
      <c r="B97" s="7" t="s">
        <v>131</v>
      </c>
      <c r="C97" s="1">
        <v>183.6</v>
      </c>
      <c r="D97" s="7">
        <v>2807179.9099999997</v>
      </c>
      <c r="E97" s="27">
        <v>-207871.11347463386</v>
      </c>
      <c r="F97" s="7">
        <f t="shared" si="10"/>
        <v>2599308.7965253657</v>
      </c>
      <c r="G97" s="7">
        <v>181540.71</v>
      </c>
      <c r="H97" s="7">
        <v>51370</v>
      </c>
      <c r="I97" s="7">
        <f t="shared" si="11"/>
        <v>2366398.0865253657</v>
      </c>
      <c r="J97" s="7">
        <v>0</v>
      </c>
      <c r="K97" s="14">
        <f t="shared" si="12"/>
        <v>14157.455318765609</v>
      </c>
      <c r="L97" s="1">
        <v>180.2</v>
      </c>
      <c r="M97" s="7">
        <v>2738315.32</v>
      </c>
      <c r="N97" s="7">
        <v>-205081.53524450524</v>
      </c>
      <c r="O97" s="7">
        <f t="shared" si="13"/>
        <v>2533233.7847554944</v>
      </c>
      <c r="P97" s="7">
        <v>192931.82</v>
      </c>
      <c r="Q97" s="7">
        <v>64576.921200000004</v>
      </c>
      <c r="R97" s="7">
        <f t="shared" si="14"/>
        <v>2275725.0435554944</v>
      </c>
      <c r="S97" s="7">
        <v>0</v>
      </c>
      <c r="T97" s="14">
        <f t="shared" si="15"/>
        <v>14057.901136268005</v>
      </c>
      <c r="U97" s="1">
        <f t="shared" si="17"/>
        <v>-3.4000000000000057</v>
      </c>
      <c r="V97" s="7">
        <f t="shared" si="17"/>
        <v>-68864.589999999851</v>
      </c>
      <c r="W97" s="7">
        <f t="shared" si="17"/>
        <v>2789.5782301286235</v>
      </c>
      <c r="X97" s="7">
        <f t="shared" si="16"/>
        <v>-66075.011769871227</v>
      </c>
      <c r="Y97" s="7">
        <f t="shared" si="16"/>
        <v>11391.110000000015</v>
      </c>
      <c r="Z97" s="7">
        <f t="shared" si="16"/>
        <v>13206.921200000004</v>
      </c>
      <c r="AA97" s="7">
        <f t="shared" si="16"/>
        <v>-90673.042969871312</v>
      </c>
      <c r="AB97" s="7">
        <f t="shared" si="16"/>
        <v>0</v>
      </c>
      <c r="AC97" s="14">
        <f t="shared" si="16"/>
        <v>-99.554182497604415</v>
      </c>
    </row>
    <row r="98" spans="1:29" x14ac:dyDescent="0.25">
      <c r="A98" s="7" t="s">
        <v>49</v>
      </c>
      <c r="B98" s="7" t="s">
        <v>132</v>
      </c>
      <c r="C98" s="1">
        <v>347.4</v>
      </c>
      <c r="D98" s="7">
        <v>3921338.48</v>
      </c>
      <c r="E98" s="27">
        <v>-290374.33377347316</v>
      </c>
      <c r="F98" s="7">
        <f t="shared" si="10"/>
        <v>3630964.1462265267</v>
      </c>
      <c r="G98" s="7">
        <v>1083669.32</v>
      </c>
      <c r="H98" s="7">
        <v>177734.2</v>
      </c>
      <c r="I98" s="7">
        <f t="shared" si="11"/>
        <v>2369560.6262265267</v>
      </c>
      <c r="J98" s="7">
        <v>0</v>
      </c>
      <c r="K98" s="14">
        <f t="shared" si="12"/>
        <v>10451.825406524256</v>
      </c>
      <c r="L98" s="1">
        <v>358.3</v>
      </c>
      <c r="M98" s="7">
        <v>3982376.8899999997</v>
      </c>
      <c r="N98" s="7">
        <v>-298253.44092346466</v>
      </c>
      <c r="O98" s="7">
        <f t="shared" si="13"/>
        <v>3684123.4490765352</v>
      </c>
      <c r="P98" s="7">
        <v>1050424.68</v>
      </c>
      <c r="Q98" s="7">
        <v>199286.31579999998</v>
      </c>
      <c r="R98" s="7">
        <f t="shared" si="14"/>
        <v>2434412.4532765355</v>
      </c>
      <c r="S98" s="7">
        <v>0</v>
      </c>
      <c r="T98" s="14">
        <f t="shared" si="15"/>
        <v>10282.231228234818</v>
      </c>
      <c r="U98" s="1">
        <f t="shared" si="17"/>
        <v>10.900000000000034</v>
      </c>
      <c r="V98" s="7">
        <f t="shared" si="17"/>
        <v>61038.409999999683</v>
      </c>
      <c r="W98" s="7">
        <f t="shared" si="17"/>
        <v>-7879.1071499914979</v>
      </c>
      <c r="X98" s="7">
        <f t="shared" si="16"/>
        <v>53159.302850008477</v>
      </c>
      <c r="Y98" s="7">
        <f t="shared" si="16"/>
        <v>-33244.64000000013</v>
      </c>
      <c r="Z98" s="7">
        <f t="shared" si="16"/>
        <v>21552.11579999997</v>
      </c>
      <c r="AA98" s="7">
        <f t="shared" si="16"/>
        <v>64851.827050008811</v>
      </c>
      <c r="AB98" s="7">
        <f t="shared" si="16"/>
        <v>0</v>
      </c>
      <c r="AC98" s="14">
        <f t="shared" si="16"/>
        <v>-169.59417828943879</v>
      </c>
    </row>
    <row r="99" spans="1:29" x14ac:dyDescent="0.25">
      <c r="A99" s="7" t="s">
        <v>49</v>
      </c>
      <c r="B99" s="7" t="s">
        <v>133</v>
      </c>
      <c r="C99" s="1">
        <v>108.5</v>
      </c>
      <c r="D99" s="7">
        <v>1856043.43</v>
      </c>
      <c r="E99" s="27">
        <v>-137439.64648542198</v>
      </c>
      <c r="F99" s="7">
        <f t="shared" si="10"/>
        <v>1718603.7835145779</v>
      </c>
      <c r="G99" s="7">
        <v>292054.55</v>
      </c>
      <c r="H99" s="7">
        <v>39533.599999999999</v>
      </c>
      <c r="I99" s="7">
        <f t="shared" si="11"/>
        <v>1387015.6335145778</v>
      </c>
      <c r="J99" s="7">
        <v>0</v>
      </c>
      <c r="K99" s="14">
        <f t="shared" si="12"/>
        <v>15839.666207507631</v>
      </c>
      <c r="L99" s="1">
        <v>109.7</v>
      </c>
      <c r="M99" s="7">
        <v>1863685.11</v>
      </c>
      <c r="N99" s="7">
        <v>-139577.57193978841</v>
      </c>
      <c r="O99" s="7">
        <f t="shared" si="13"/>
        <v>1724107.5380602116</v>
      </c>
      <c r="P99" s="7">
        <v>322839.21000000002</v>
      </c>
      <c r="Q99" s="7">
        <v>47925.817599999995</v>
      </c>
      <c r="R99" s="7">
        <f t="shared" si="14"/>
        <v>1353342.5104602117</v>
      </c>
      <c r="S99" s="7">
        <v>0</v>
      </c>
      <c r="T99" s="14">
        <f t="shared" si="15"/>
        <v>15716.56825943675</v>
      </c>
      <c r="U99" s="1">
        <f t="shared" si="17"/>
        <v>1.2000000000000028</v>
      </c>
      <c r="V99" s="7">
        <f t="shared" si="17"/>
        <v>7641.6800000001676</v>
      </c>
      <c r="W99" s="7">
        <f t="shared" si="17"/>
        <v>-2137.9254543664283</v>
      </c>
      <c r="X99" s="7">
        <f t="shared" si="16"/>
        <v>5503.7545456336811</v>
      </c>
      <c r="Y99" s="7">
        <f t="shared" si="16"/>
        <v>30784.660000000033</v>
      </c>
      <c r="Z99" s="7">
        <f t="shared" si="16"/>
        <v>8392.2175999999963</v>
      </c>
      <c r="AA99" s="7">
        <f t="shared" si="16"/>
        <v>-33673.123054366093</v>
      </c>
      <c r="AB99" s="7">
        <f t="shared" si="16"/>
        <v>0</v>
      </c>
      <c r="AC99" s="14">
        <f t="shared" si="16"/>
        <v>-123.0979480708811</v>
      </c>
    </row>
    <row r="100" spans="1:29" x14ac:dyDescent="0.25">
      <c r="A100" s="7" t="s">
        <v>49</v>
      </c>
      <c r="B100" s="7" t="s">
        <v>134</v>
      </c>
      <c r="C100" s="1">
        <v>460</v>
      </c>
      <c r="D100" s="7">
        <v>3973760.73</v>
      </c>
      <c r="E100" s="27">
        <v>-294256.19094961177</v>
      </c>
      <c r="F100" s="7">
        <f t="shared" si="10"/>
        <v>3679504.5390503881</v>
      </c>
      <c r="G100" s="7">
        <v>304581.46999999997</v>
      </c>
      <c r="H100" s="7">
        <v>29195.69</v>
      </c>
      <c r="I100" s="7">
        <f t="shared" si="11"/>
        <v>3345727.3790503885</v>
      </c>
      <c r="J100" s="7">
        <v>0</v>
      </c>
      <c r="K100" s="14">
        <f t="shared" si="12"/>
        <v>7998.9229109791049</v>
      </c>
      <c r="L100" s="1">
        <v>461.8</v>
      </c>
      <c r="M100" s="7">
        <v>3982323.71</v>
      </c>
      <c r="N100" s="7">
        <v>-298249.45809651824</v>
      </c>
      <c r="O100" s="7">
        <f t="shared" si="13"/>
        <v>3684074.2519034818</v>
      </c>
      <c r="P100" s="7">
        <v>298574.23</v>
      </c>
      <c r="Q100" s="7">
        <v>33110.359400000001</v>
      </c>
      <c r="R100" s="7">
        <f t="shared" si="14"/>
        <v>3352389.6625034818</v>
      </c>
      <c r="S100" s="7">
        <v>0</v>
      </c>
      <c r="T100" s="14">
        <f t="shared" si="15"/>
        <v>7977.6402163349539</v>
      </c>
      <c r="U100" s="1">
        <f t="shared" si="17"/>
        <v>1.8000000000000114</v>
      </c>
      <c r="V100" s="7">
        <f t="shared" si="17"/>
        <v>8562.9799999999814</v>
      </c>
      <c r="W100" s="7">
        <f t="shared" si="17"/>
        <v>-3993.2671469064662</v>
      </c>
      <c r="X100" s="7">
        <f t="shared" si="16"/>
        <v>4569.7128530936316</v>
      </c>
      <c r="Y100" s="7">
        <f t="shared" si="16"/>
        <v>-6007.2399999999907</v>
      </c>
      <c r="Z100" s="7">
        <f t="shared" si="16"/>
        <v>3914.6694000000025</v>
      </c>
      <c r="AA100" s="7">
        <f t="shared" si="16"/>
        <v>6662.283453093376</v>
      </c>
      <c r="AB100" s="7">
        <f t="shared" si="16"/>
        <v>0</v>
      </c>
      <c r="AC100" s="14">
        <f t="shared" si="16"/>
        <v>-21.282694644150979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870160.0199999999</v>
      </c>
      <c r="E101" s="27">
        <v>-64435.1762472216</v>
      </c>
      <c r="F101" s="7">
        <f t="shared" si="10"/>
        <v>805724.84375277825</v>
      </c>
      <c r="G101" s="7">
        <v>203491.55</v>
      </c>
      <c r="H101" s="7">
        <v>22691.49</v>
      </c>
      <c r="I101" s="7">
        <f t="shared" si="11"/>
        <v>579541.80375277833</v>
      </c>
      <c r="J101" s="7">
        <v>0</v>
      </c>
      <c r="K101" s="14">
        <f t="shared" si="12"/>
        <v>16114.496875055565</v>
      </c>
      <c r="L101" s="1">
        <v>50</v>
      </c>
      <c r="M101" s="7">
        <v>882771.12</v>
      </c>
      <c r="N101" s="7">
        <v>-66113.663111343718</v>
      </c>
      <c r="O101" s="7">
        <f t="shared" si="13"/>
        <v>816657.45688865625</v>
      </c>
      <c r="P101" s="7">
        <v>185136.86</v>
      </c>
      <c r="Q101" s="7">
        <v>26903.836899999998</v>
      </c>
      <c r="R101" s="7">
        <f t="shared" si="14"/>
        <v>604616.75998865627</v>
      </c>
      <c r="S101" s="7">
        <v>0</v>
      </c>
      <c r="T101" s="14">
        <f t="shared" si="15"/>
        <v>16333.149137773125</v>
      </c>
      <c r="U101" s="1">
        <f t="shared" si="17"/>
        <v>0</v>
      </c>
      <c r="V101" s="7">
        <f t="shared" si="17"/>
        <v>12611.100000000093</v>
      </c>
      <c r="W101" s="7">
        <f t="shared" si="17"/>
        <v>-1678.4868641221183</v>
      </c>
      <c r="X101" s="7">
        <f t="shared" si="16"/>
        <v>10932.613135877997</v>
      </c>
      <c r="Y101" s="7">
        <f t="shared" si="16"/>
        <v>-18354.690000000002</v>
      </c>
      <c r="Z101" s="7">
        <f t="shared" si="16"/>
        <v>4212.3468999999968</v>
      </c>
      <c r="AA101" s="7">
        <f t="shared" si="16"/>
        <v>25074.956235877937</v>
      </c>
      <c r="AB101" s="7">
        <f t="shared" si="16"/>
        <v>0</v>
      </c>
      <c r="AC101" s="14">
        <f t="shared" si="16"/>
        <v>218.65226271756001</v>
      </c>
    </row>
    <row r="102" spans="1:29" x14ac:dyDescent="0.25">
      <c r="A102" s="7" t="s">
        <v>136</v>
      </c>
      <c r="B102" s="7" t="s">
        <v>137</v>
      </c>
      <c r="C102" s="1">
        <v>171.5</v>
      </c>
      <c r="D102" s="7">
        <v>2614516.1</v>
      </c>
      <c r="E102" s="27">
        <v>-193604.39670015921</v>
      </c>
      <c r="F102" s="7">
        <f t="shared" si="10"/>
        <v>2420911.7032998409</v>
      </c>
      <c r="G102" s="7">
        <v>1149893.8600000001</v>
      </c>
      <c r="H102" s="7">
        <v>139089.35</v>
      </c>
      <c r="I102" s="7">
        <f t="shared" si="11"/>
        <v>1131928.4932998407</v>
      </c>
      <c r="J102" s="7">
        <v>0</v>
      </c>
      <c r="K102" s="14">
        <f t="shared" si="12"/>
        <v>14116.10322623814</v>
      </c>
      <c r="L102" s="1">
        <v>184.7</v>
      </c>
      <c r="M102" s="7">
        <v>2759377.47</v>
      </c>
      <c r="N102" s="7">
        <v>-206658.94965912795</v>
      </c>
      <c r="O102" s="7">
        <f t="shared" si="13"/>
        <v>2552718.5203408725</v>
      </c>
      <c r="P102" s="7">
        <v>1180022.53</v>
      </c>
      <c r="Q102" s="7">
        <v>106621.69630000001</v>
      </c>
      <c r="R102" s="7">
        <f t="shared" si="14"/>
        <v>1266074.2940408725</v>
      </c>
      <c r="S102" s="7">
        <v>0</v>
      </c>
      <c r="T102" s="14">
        <f t="shared" si="15"/>
        <v>13820.890743588916</v>
      </c>
      <c r="U102" s="1">
        <f t="shared" si="17"/>
        <v>13.199999999999989</v>
      </c>
      <c r="V102" s="7">
        <f t="shared" si="17"/>
        <v>144861.37000000011</v>
      </c>
      <c r="W102" s="7">
        <f t="shared" si="17"/>
        <v>-13054.552958968736</v>
      </c>
      <c r="X102" s="7">
        <f t="shared" si="16"/>
        <v>131806.81704103155</v>
      </c>
      <c r="Y102" s="7">
        <f t="shared" si="16"/>
        <v>30128.669999999925</v>
      </c>
      <c r="Z102" s="7">
        <f t="shared" si="16"/>
        <v>-32467.653699999995</v>
      </c>
      <c r="AA102" s="7">
        <f t="shared" si="16"/>
        <v>134145.80074103177</v>
      </c>
      <c r="AB102" s="7">
        <f t="shared" si="16"/>
        <v>0</v>
      </c>
      <c r="AC102" s="14">
        <f t="shared" si="16"/>
        <v>-295.2124826492236</v>
      </c>
    </row>
    <row r="103" spans="1:29" x14ac:dyDescent="0.25">
      <c r="A103" s="7" t="s">
        <v>136</v>
      </c>
      <c r="B103" s="7" t="s">
        <v>138</v>
      </c>
      <c r="C103" s="1">
        <v>483.8</v>
      </c>
      <c r="D103" s="7">
        <v>4888709.6000000006</v>
      </c>
      <c r="E103" s="27">
        <v>-362007.97262264969</v>
      </c>
      <c r="F103" s="7">
        <f t="shared" si="10"/>
        <v>4526701.6273773508</v>
      </c>
      <c r="G103" s="7">
        <v>1603106.09</v>
      </c>
      <c r="H103" s="7">
        <v>219179.88</v>
      </c>
      <c r="I103" s="7">
        <f t="shared" si="11"/>
        <v>2704415.6573773511</v>
      </c>
      <c r="J103" s="7">
        <v>0</v>
      </c>
      <c r="K103" s="14">
        <f t="shared" si="12"/>
        <v>9356.5556580763769</v>
      </c>
      <c r="L103" s="1">
        <v>480.5</v>
      </c>
      <c r="M103" s="7">
        <v>4852174.42</v>
      </c>
      <c r="N103" s="7">
        <v>-363395.46876132471</v>
      </c>
      <c r="O103" s="7">
        <f t="shared" si="13"/>
        <v>4488778.951238675</v>
      </c>
      <c r="P103" s="7">
        <v>1591467.1</v>
      </c>
      <c r="Q103" s="7">
        <v>162950.01699999999</v>
      </c>
      <c r="R103" s="7">
        <f t="shared" si="14"/>
        <v>2734361.834238675</v>
      </c>
      <c r="S103" s="7">
        <v>0</v>
      </c>
      <c r="T103" s="14">
        <f t="shared" si="15"/>
        <v>9341.8916779160772</v>
      </c>
      <c r="U103" s="1">
        <f t="shared" si="17"/>
        <v>-3.3000000000000114</v>
      </c>
      <c r="V103" s="7">
        <f t="shared" si="17"/>
        <v>-36535.180000000633</v>
      </c>
      <c r="W103" s="7">
        <f t="shared" si="17"/>
        <v>-1387.4961386750219</v>
      </c>
      <c r="X103" s="7">
        <f t="shared" si="16"/>
        <v>-37922.676138675772</v>
      </c>
      <c r="Y103" s="7">
        <f t="shared" si="16"/>
        <v>-11638.989999999991</v>
      </c>
      <c r="Z103" s="7">
        <f t="shared" si="16"/>
        <v>-56229.863000000012</v>
      </c>
      <c r="AA103" s="7">
        <f t="shared" si="16"/>
        <v>29946.176861323882</v>
      </c>
      <c r="AB103" s="7">
        <f t="shared" si="16"/>
        <v>0</v>
      </c>
      <c r="AC103" s="14">
        <f t="shared" si="16"/>
        <v>-14.663980160299616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956811.64</v>
      </c>
      <c r="E104" s="27">
        <v>-70851.711457385914</v>
      </c>
      <c r="F104" s="7">
        <f t="shared" si="10"/>
        <v>885959.9285426141</v>
      </c>
      <c r="G104" s="7">
        <v>186358.32</v>
      </c>
      <c r="H104" s="7">
        <v>15030.32</v>
      </c>
      <c r="I104" s="7">
        <f t="shared" si="11"/>
        <v>684571.2885426142</v>
      </c>
      <c r="J104" s="7">
        <v>0</v>
      </c>
      <c r="K104" s="14">
        <f t="shared" si="12"/>
        <v>17719.198570852281</v>
      </c>
      <c r="L104" s="1">
        <v>50</v>
      </c>
      <c r="M104" s="7">
        <v>951894.55999999994</v>
      </c>
      <c r="N104" s="7">
        <v>-71290.547268198759</v>
      </c>
      <c r="O104" s="7">
        <f t="shared" si="13"/>
        <v>880604.01273180114</v>
      </c>
      <c r="P104" s="7">
        <v>178601.43</v>
      </c>
      <c r="Q104" s="7">
        <v>20466.316299999999</v>
      </c>
      <c r="R104" s="7">
        <f t="shared" si="14"/>
        <v>681536.26643180114</v>
      </c>
      <c r="S104" s="7">
        <v>0</v>
      </c>
      <c r="T104" s="14">
        <f t="shared" si="15"/>
        <v>17612.080254636021</v>
      </c>
      <c r="U104" s="1">
        <f t="shared" si="17"/>
        <v>0</v>
      </c>
      <c r="V104" s="7">
        <f t="shared" si="17"/>
        <v>-4917.0800000000745</v>
      </c>
      <c r="W104" s="7">
        <f t="shared" si="17"/>
        <v>-438.83581081284501</v>
      </c>
      <c r="X104" s="7">
        <f t="shared" si="16"/>
        <v>-5355.9158108129632</v>
      </c>
      <c r="Y104" s="7">
        <f t="shared" si="16"/>
        <v>-7756.890000000014</v>
      </c>
      <c r="Z104" s="7">
        <f t="shared" si="16"/>
        <v>5435.9962999999989</v>
      </c>
      <c r="AA104" s="7">
        <f t="shared" si="16"/>
        <v>-3035.0221108130645</v>
      </c>
      <c r="AB104" s="7">
        <f t="shared" si="16"/>
        <v>0</v>
      </c>
      <c r="AC104" s="14">
        <f t="shared" si="16"/>
        <v>-107.1183162162597</v>
      </c>
    </row>
    <row r="105" spans="1:29" x14ac:dyDescent="0.25">
      <c r="A105" s="7" t="s">
        <v>140</v>
      </c>
      <c r="B105" s="7" t="s">
        <v>141</v>
      </c>
      <c r="C105" s="1">
        <v>2095.5</v>
      </c>
      <c r="D105" s="7">
        <v>18561541.09</v>
      </c>
      <c r="E105" s="27">
        <v>-1374478.422433377</v>
      </c>
      <c r="F105" s="7">
        <f t="shared" si="10"/>
        <v>17187062.667566624</v>
      </c>
      <c r="G105" s="7">
        <v>5589820.1799999997</v>
      </c>
      <c r="H105" s="7">
        <v>584174.41</v>
      </c>
      <c r="I105" s="7">
        <f t="shared" si="11"/>
        <v>11013068.077566624</v>
      </c>
      <c r="J105" s="7">
        <v>0</v>
      </c>
      <c r="K105" s="14">
        <f t="shared" si="12"/>
        <v>8201.8910367772005</v>
      </c>
      <c r="L105" s="1">
        <v>2145.1</v>
      </c>
      <c r="M105" s="7">
        <v>18987327.890000001</v>
      </c>
      <c r="N105" s="7">
        <v>-1422024.0910283527</v>
      </c>
      <c r="O105" s="7">
        <f t="shared" si="13"/>
        <v>17565303.798971649</v>
      </c>
      <c r="P105" s="7">
        <v>5626828.7199999997</v>
      </c>
      <c r="Q105" s="7">
        <v>608607.21370000008</v>
      </c>
      <c r="R105" s="7">
        <f t="shared" si="14"/>
        <v>11329867.86527165</v>
      </c>
      <c r="S105" s="7">
        <v>0</v>
      </c>
      <c r="T105" s="14">
        <f t="shared" si="15"/>
        <v>8188.57106846844</v>
      </c>
      <c r="U105" s="1">
        <f t="shared" si="17"/>
        <v>49.599999999999909</v>
      </c>
      <c r="V105" s="7">
        <f t="shared" si="17"/>
        <v>425786.80000000075</v>
      </c>
      <c r="W105" s="7">
        <f t="shared" si="17"/>
        <v>-47545.668594975723</v>
      </c>
      <c r="X105" s="7">
        <f t="shared" si="16"/>
        <v>378241.13140502572</v>
      </c>
      <c r="Y105" s="7">
        <f t="shared" si="16"/>
        <v>37008.540000000037</v>
      </c>
      <c r="Z105" s="7">
        <f t="shared" si="16"/>
        <v>24432.803700000048</v>
      </c>
      <c r="AA105" s="7">
        <f t="shared" si="16"/>
        <v>316799.78770502657</v>
      </c>
      <c r="AB105" s="7">
        <f t="shared" si="16"/>
        <v>0</v>
      </c>
      <c r="AC105" s="14">
        <f t="shared" si="16"/>
        <v>-13.319968308760508</v>
      </c>
    </row>
    <row r="106" spans="1:29" x14ac:dyDescent="0.25">
      <c r="A106" s="7" t="s">
        <v>140</v>
      </c>
      <c r="B106" s="7" t="s">
        <v>142</v>
      </c>
      <c r="C106" s="1">
        <v>182</v>
      </c>
      <c r="D106" s="7">
        <v>2730971.17</v>
      </c>
      <c r="E106" s="27">
        <v>-202227.87144947317</v>
      </c>
      <c r="F106" s="7">
        <f t="shared" si="10"/>
        <v>2528743.2985505266</v>
      </c>
      <c r="G106" s="7">
        <v>1132273.92</v>
      </c>
      <c r="H106" s="7">
        <v>92321.09</v>
      </c>
      <c r="I106" s="7">
        <f t="shared" si="11"/>
        <v>1304148.2885505266</v>
      </c>
      <c r="J106" s="7">
        <v>0</v>
      </c>
      <c r="K106" s="14">
        <f t="shared" si="12"/>
        <v>13894.193948079817</v>
      </c>
      <c r="L106" s="1">
        <v>183</v>
      </c>
      <c r="M106" s="7">
        <v>2739499.3299999996</v>
      </c>
      <c r="N106" s="7">
        <v>-205170.20968852247</v>
      </c>
      <c r="O106" s="7">
        <f t="shared" si="13"/>
        <v>2534329.1203114772</v>
      </c>
      <c r="P106" s="7">
        <v>1054858.8500000001</v>
      </c>
      <c r="Q106" s="7">
        <v>114878.9694</v>
      </c>
      <c r="R106" s="7">
        <f t="shared" si="14"/>
        <v>1364591.3009114771</v>
      </c>
      <c r="S106" s="7">
        <v>0</v>
      </c>
      <c r="T106" s="14">
        <f t="shared" si="15"/>
        <v>13848.793007166541</v>
      </c>
      <c r="U106" s="1">
        <f t="shared" si="17"/>
        <v>1</v>
      </c>
      <c r="V106" s="7">
        <f t="shared" si="17"/>
        <v>8528.1599999996834</v>
      </c>
      <c r="W106" s="7">
        <f t="shared" si="17"/>
        <v>-2942.3382390493061</v>
      </c>
      <c r="X106" s="7">
        <f t="shared" si="16"/>
        <v>5585.82176095061</v>
      </c>
      <c r="Y106" s="7">
        <f t="shared" si="16"/>
        <v>-77415.069999999832</v>
      </c>
      <c r="Z106" s="7">
        <f t="shared" si="16"/>
        <v>22557.879400000005</v>
      </c>
      <c r="AA106" s="7">
        <f t="shared" si="16"/>
        <v>60443.012360950466</v>
      </c>
      <c r="AB106" s="7">
        <f t="shared" si="16"/>
        <v>0</v>
      </c>
      <c r="AC106" s="14">
        <f t="shared" si="16"/>
        <v>-45.400940913275917</v>
      </c>
    </row>
    <row r="107" spans="1:29" x14ac:dyDescent="0.25">
      <c r="A107" s="7" t="s">
        <v>140</v>
      </c>
      <c r="B107" s="7" t="s">
        <v>143</v>
      </c>
      <c r="C107" s="1">
        <v>298.5</v>
      </c>
      <c r="D107" s="7">
        <v>3654658.83</v>
      </c>
      <c r="E107" s="27">
        <v>-270626.75878226937</v>
      </c>
      <c r="F107" s="7">
        <f t="shared" si="10"/>
        <v>3384032.0712177306</v>
      </c>
      <c r="G107" s="7">
        <v>686175.64</v>
      </c>
      <c r="H107" s="7">
        <v>67144.39</v>
      </c>
      <c r="I107" s="7">
        <f t="shared" si="11"/>
        <v>2630712.0412177304</v>
      </c>
      <c r="J107" s="7">
        <v>0</v>
      </c>
      <c r="K107" s="14">
        <f t="shared" si="12"/>
        <v>11336.790858350856</v>
      </c>
      <c r="L107" s="1">
        <v>305.7</v>
      </c>
      <c r="M107" s="7">
        <v>3677383.59</v>
      </c>
      <c r="N107" s="7">
        <v>-275411.47902577935</v>
      </c>
      <c r="O107" s="7">
        <f t="shared" si="13"/>
        <v>3401972.1109742206</v>
      </c>
      <c r="P107" s="7">
        <v>652349.63</v>
      </c>
      <c r="Q107" s="7">
        <v>72218.686900000001</v>
      </c>
      <c r="R107" s="7">
        <f t="shared" si="14"/>
        <v>2677403.7940742206</v>
      </c>
      <c r="S107" s="7">
        <v>0</v>
      </c>
      <c r="T107" s="14">
        <f t="shared" si="15"/>
        <v>11128.466179176385</v>
      </c>
      <c r="U107" s="1">
        <f t="shared" si="17"/>
        <v>7.1999999999999886</v>
      </c>
      <c r="V107" s="7">
        <f t="shared" si="17"/>
        <v>22724.759999999776</v>
      </c>
      <c r="W107" s="7">
        <f t="shared" si="17"/>
        <v>-4784.7202435099753</v>
      </c>
      <c r="X107" s="7">
        <f t="shared" si="16"/>
        <v>17940.039756489918</v>
      </c>
      <c r="Y107" s="7">
        <f t="shared" si="16"/>
        <v>-33826.010000000009</v>
      </c>
      <c r="Z107" s="7">
        <f t="shared" si="16"/>
        <v>5074.2969000000012</v>
      </c>
      <c r="AA107" s="7">
        <f t="shared" si="16"/>
        <v>46691.752856490202</v>
      </c>
      <c r="AB107" s="7">
        <f t="shared" si="16"/>
        <v>0</v>
      </c>
      <c r="AC107" s="14">
        <f t="shared" si="16"/>
        <v>-208.32467917447138</v>
      </c>
    </row>
    <row r="108" spans="1:29" x14ac:dyDescent="0.25">
      <c r="A108" s="7" t="s">
        <v>140</v>
      </c>
      <c r="B108" s="7" t="s">
        <v>144</v>
      </c>
      <c r="C108" s="1">
        <v>153.69999999999999</v>
      </c>
      <c r="D108" s="7">
        <v>2444688.25</v>
      </c>
      <c r="E108" s="27">
        <v>-181028.6782174407</v>
      </c>
      <c r="F108" s="7">
        <f t="shared" si="10"/>
        <v>2263659.5717825592</v>
      </c>
      <c r="G108" s="7">
        <v>1133699.23</v>
      </c>
      <c r="H108" s="7">
        <v>120902.3</v>
      </c>
      <c r="I108" s="7">
        <f t="shared" si="11"/>
        <v>1009058.0417825591</v>
      </c>
      <c r="J108" s="7">
        <v>0</v>
      </c>
      <c r="K108" s="14">
        <f t="shared" si="12"/>
        <v>14727.778606262586</v>
      </c>
      <c r="L108" s="1">
        <v>152</v>
      </c>
      <c r="M108" s="7">
        <v>2429410.8499999996</v>
      </c>
      <c r="N108" s="7">
        <v>-181946.65282654826</v>
      </c>
      <c r="O108" s="7">
        <f t="shared" si="13"/>
        <v>2247464.1971734515</v>
      </c>
      <c r="P108" s="7">
        <v>1091049.24</v>
      </c>
      <c r="Q108" s="7">
        <v>125032.44160000001</v>
      </c>
      <c r="R108" s="7">
        <f t="shared" si="14"/>
        <v>1031382.5155734515</v>
      </c>
      <c r="S108" s="7">
        <v>0</v>
      </c>
      <c r="T108" s="14">
        <f t="shared" si="15"/>
        <v>14785.948665614813</v>
      </c>
      <c r="U108" s="1">
        <f t="shared" si="17"/>
        <v>-1.6999999999999886</v>
      </c>
      <c r="V108" s="7">
        <f t="shared" si="17"/>
        <v>-15277.400000000373</v>
      </c>
      <c r="W108" s="7">
        <f t="shared" si="17"/>
        <v>-917.9746091075649</v>
      </c>
      <c r="X108" s="7">
        <f t="shared" si="16"/>
        <v>-16195.374609107617</v>
      </c>
      <c r="Y108" s="7">
        <f t="shared" si="16"/>
        <v>-42649.989999999991</v>
      </c>
      <c r="Z108" s="7">
        <f t="shared" si="16"/>
        <v>4130.1416000000027</v>
      </c>
      <c r="AA108" s="7">
        <f t="shared" si="16"/>
        <v>22324.4737908924</v>
      </c>
      <c r="AB108" s="7">
        <f t="shared" si="16"/>
        <v>0</v>
      </c>
      <c r="AC108" s="14">
        <f t="shared" si="16"/>
        <v>58.170059352227327</v>
      </c>
    </row>
    <row r="109" spans="1:29" x14ac:dyDescent="0.25">
      <c r="A109" s="7" t="s">
        <v>145</v>
      </c>
      <c r="B109" s="7" t="s">
        <v>146</v>
      </c>
      <c r="C109" s="1">
        <v>174.4</v>
      </c>
      <c r="D109" s="7">
        <v>2669592.8499999996</v>
      </c>
      <c r="E109" s="27">
        <v>-197682.81907283285</v>
      </c>
      <c r="F109" s="7">
        <f t="shared" si="10"/>
        <v>2471910.0309271668</v>
      </c>
      <c r="G109" s="7">
        <v>853700.4</v>
      </c>
      <c r="H109" s="7">
        <v>79611.42</v>
      </c>
      <c r="I109" s="7">
        <f t="shared" si="11"/>
        <v>1538598.210927167</v>
      </c>
      <c r="J109" s="7">
        <v>0</v>
      </c>
      <c r="K109" s="14">
        <f t="shared" si="12"/>
        <v>14173.796048894304</v>
      </c>
      <c r="L109" s="1">
        <v>166.1</v>
      </c>
      <c r="M109" s="7">
        <v>2567225.46</v>
      </c>
      <c r="N109" s="7">
        <v>-192268.04700328712</v>
      </c>
      <c r="O109" s="7">
        <f t="shared" si="13"/>
        <v>2374957.4129967131</v>
      </c>
      <c r="P109" s="7">
        <v>1099745.6200000001</v>
      </c>
      <c r="Q109" s="7">
        <v>81506.413199999995</v>
      </c>
      <c r="R109" s="7">
        <f t="shared" si="14"/>
        <v>1193705.3797967129</v>
      </c>
      <c r="S109" s="7">
        <v>0</v>
      </c>
      <c r="T109" s="14">
        <f t="shared" si="15"/>
        <v>14298.358898234275</v>
      </c>
      <c r="U109" s="1">
        <f t="shared" si="17"/>
        <v>-8.3000000000000114</v>
      </c>
      <c r="V109" s="7">
        <f t="shared" si="17"/>
        <v>-102367.38999999966</v>
      </c>
      <c r="W109" s="7">
        <f t="shared" si="17"/>
        <v>5414.7720695457247</v>
      </c>
      <c r="X109" s="7">
        <f t="shared" si="16"/>
        <v>-96952.617930453736</v>
      </c>
      <c r="Y109" s="7">
        <f t="shared" si="16"/>
        <v>246045.22000000009</v>
      </c>
      <c r="Z109" s="7">
        <f t="shared" si="16"/>
        <v>1894.9931999999972</v>
      </c>
      <c r="AA109" s="7">
        <f t="shared" si="16"/>
        <v>-344892.83113045408</v>
      </c>
      <c r="AB109" s="7">
        <f t="shared" si="16"/>
        <v>0</v>
      </c>
      <c r="AC109" s="14">
        <f t="shared" si="16"/>
        <v>124.56284933997085</v>
      </c>
    </row>
    <row r="110" spans="1:29" x14ac:dyDescent="0.25">
      <c r="A110" s="7" t="s">
        <v>145</v>
      </c>
      <c r="B110" s="7" t="s">
        <v>147</v>
      </c>
      <c r="C110" s="1">
        <v>429.1</v>
      </c>
      <c r="D110" s="7">
        <v>4501444.25</v>
      </c>
      <c r="E110" s="27">
        <v>-333331.05055296875</v>
      </c>
      <c r="F110" s="7">
        <f t="shared" si="10"/>
        <v>4168113.1994470311</v>
      </c>
      <c r="G110" s="7">
        <v>1364781.82</v>
      </c>
      <c r="H110" s="7">
        <v>211568.57</v>
      </c>
      <c r="I110" s="7">
        <f t="shared" si="11"/>
        <v>2591762.809447031</v>
      </c>
      <c r="J110" s="7">
        <v>0</v>
      </c>
      <c r="K110" s="14">
        <f t="shared" si="12"/>
        <v>9713.6173373270358</v>
      </c>
      <c r="L110" s="1">
        <v>431.6</v>
      </c>
      <c r="M110" s="7">
        <v>4474105.1599999992</v>
      </c>
      <c r="N110" s="7">
        <v>-335080.60534758383</v>
      </c>
      <c r="O110" s="7">
        <f t="shared" si="13"/>
        <v>4139024.5546524152</v>
      </c>
      <c r="P110" s="7">
        <v>1821574.47</v>
      </c>
      <c r="Q110" s="7">
        <v>211191.64290000001</v>
      </c>
      <c r="R110" s="7">
        <f t="shared" si="14"/>
        <v>2106258.4417524156</v>
      </c>
      <c r="S110" s="7">
        <v>0</v>
      </c>
      <c r="T110" s="14">
        <f t="shared" si="15"/>
        <v>9589.9549459045757</v>
      </c>
      <c r="U110" s="1">
        <f t="shared" si="17"/>
        <v>2.5</v>
      </c>
      <c r="V110" s="7">
        <f t="shared" si="17"/>
        <v>-27339.090000000782</v>
      </c>
      <c r="W110" s="7">
        <f t="shared" si="17"/>
        <v>-1749.5547946150764</v>
      </c>
      <c r="X110" s="7">
        <f t="shared" si="16"/>
        <v>-29088.644794615917</v>
      </c>
      <c r="Y110" s="7">
        <f t="shared" si="16"/>
        <v>456792.64999999991</v>
      </c>
      <c r="Z110" s="7">
        <f t="shared" si="16"/>
        <v>-376.92710000000079</v>
      </c>
      <c r="AA110" s="7">
        <f t="shared" si="16"/>
        <v>-485504.36769461539</v>
      </c>
      <c r="AB110" s="7">
        <f t="shared" si="16"/>
        <v>0</v>
      </c>
      <c r="AC110" s="14">
        <f t="shared" si="16"/>
        <v>-123.66239142246013</v>
      </c>
    </row>
    <row r="111" spans="1:29" x14ac:dyDescent="0.25">
      <c r="A111" s="7" t="s">
        <v>145</v>
      </c>
      <c r="B111" s="7" t="s">
        <v>148</v>
      </c>
      <c r="C111" s="1">
        <v>22160.5</v>
      </c>
      <c r="D111" s="7">
        <v>193141787.54500002</v>
      </c>
      <c r="E111" s="27">
        <v>-14302110.91652488</v>
      </c>
      <c r="F111" s="7">
        <f t="shared" si="10"/>
        <v>178839676.62847513</v>
      </c>
      <c r="G111" s="7">
        <v>40441053.479999997</v>
      </c>
      <c r="H111" s="7">
        <v>5897535.5300000003</v>
      </c>
      <c r="I111" s="7">
        <f t="shared" si="11"/>
        <v>132501087.61847514</v>
      </c>
      <c r="J111" s="7">
        <v>0</v>
      </c>
      <c r="K111" s="14">
        <f t="shared" si="12"/>
        <v>8070.2004299756381</v>
      </c>
      <c r="L111" s="1">
        <v>21918.3</v>
      </c>
      <c r="M111" s="7">
        <v>190202025.366</v>
      </c>
      <c r="N111" s="7">
        <v>-14244861.825727804</v>
      </c>
      <c r="O111" s="7">
        <f t="shared" si="13"/>
        <v>175957163.54027221</v>
      </c>
      <c r="P111" s="7">
        <v>43827750.859999999</v>
      </c>
      <c r="Q111" s="7">
        <v>5884150.3602</v>
      </c>
      <c r="R111" s="7">
        <f t="shared" si="14"/>
        <v>126245262.3200722</v>
      </c>
      <c r="S111" s="7">
        <v>0</v>
      </c>
      <c r="T111" s="14">
        <f t="shared" si="15"/>
        <v>8027.8654612936316</v>
      </c>
      <c r="U111" s="1">
        <f t="shared" si="17"/>
        <v>-242.20000000000073</v>
      </c>
      <c r="V111" s="7">
        <f t="shared" si="17"/>
        <v>-2939762.17900002</v>
      </c>
      <c r="W111" s="7">
        <f t="shared" si="17"/>
        <v>57249.090797076002</v>
      </c>
      <c r="X111" s="7">
        <f t="shared" si="16"/>
        <v>-2882513.0882029235</v>
      </c>
      <c r="Y111" s="7">
        <f t="shared" si="16"/>
        <v>3386697.3800000027</v>
      </c>
      <c r="Z111" s="7">
        <f t="shared" si="16"/>
        <v>-13385.169800000265</v>
      </c>
      <c r="AA111" s="7">
        <f t="shared" si="16"/>
        <v>-6255825.2984029353</v>
      </c>
      <c r="AB111" s="7">
        <f t="shared" si="16"/>
        <v>0</v>
      </c>
      <c r="AC111" s="14">
        <f t="shared" si="16"/>
        <v>-42.334968682006547</v>
      </c>
    </row>
    <row r="112" spans="1:29" x14ac:dyDescent="0.25">
      <c r="A112" s="7" t="s">
        <v>149</v>
      </c>
      <c r="B112" s="7" t="s">
        <v>150</v>
      </c>
      <c r="C112" s="1">
        <v>88.4</v>
      </c>
      <c r="D112" s="7">
        <v>1608508.54</v>
      </c>
      <c r="E112" s="27">
        <v>-119109.73716082831</v>
      </c>
      <c r="F112" s="7">
        <f t="shared" si="10"/>
        <v>1489398.8028391716</v>
      </c>
      <c r="G112" s="7">
        <v>803267.47</v>
      </c>
      <c r="H112" s="7">
        <v>84056.38</v>
      </c>
      <c r="I112" s="7">
        <f t="shared" si="11"/>
        <v>602074.95283917163</v>
      </c>
      <c r="J112" s="7">
        <v>0</v>
      </c>
      <c r="K112" s="14">
        <f t="shared" si="12"/>
        <v>16848.402747049451</v>
      </c>
      <c r="L112" s="1">
        <v>91.6</v>
      </c>
      <c r="M112" s="7">
        <v>1657464.94</v>
      </c>
      <c r="N112" s="7">
        <v>-124133.05802530506</v>
      </c>
      <c r="O112" s="7">
        <f t="shared" si="13"/>
        <v>1533331.8819746948</v>
      </c>
      <c r="P112" s="7">
        <v>863819.62</v>
      </c>
      <c r="Q112" s="7">
        <v>89201.584399999992</v>
      </c>
      <c r="R112" s="7">
        <f t="shared" si="14"/>
        <v>580310.67757469486</v>
      </c>
      <c r="S112" s="7">
        <v>0</v>
      </c>
      <c r="T112" s="14">
        <f t="shared" si="15"/>
        <v>16739.431025924616</v>
      </c>
      <c r="U112" s="1">
        <f t="shared" si="17"/>
        <v>3.1999999999999886</v>
      </c>
      <c r="V112" s="7">
        <f t="shared" si="17"/>
        <v>48956.399999999907</v>
      </c>
      <c r="W112" s="7">
        <f t="shared" si="17"/>
        <v>-5023.3208644767437</v>
      </c>
      <c r="X112" s="7">
        <f t="shared" si="16"/>
        <v>43933.079135523178</v>
      </c>
      <c r="Y112" s="7">
        <f t="shared" si="16"/>
        <v>60552.150000000023</v>
      </c>
      <c r="Z112" s="7">
        <f t="shared" si="16"/>
        <v>5145.2043999999878</v>
      </c>
      <c r="AA112" s="7">
        <f t="shared" si="16"/>
        <v>-21764.275264476775</v>
      </c>
      <c r="AB112" s="7">
        <f t="shared" si="16"/>
        <v>0</v>
      </c>
      <c r="AC112" s="14">
        <f t="shared" si="16"/>
        <v>-108.97172112483531</v>
      </c>
    </row>
    <row r="113" spans="1:29" x14ac:dyDescent="0.25">
      <c r="A113" s="7" t="s">
        <v>151</v>
      </c>
      <c r="B113" s="7" t="s">
        <v>151</v>
      </c>
      <c r="C113" s="1">
        <v>2037.7</v>
      </c>
      <c r="D113" s="7">
        <v>17760287.545000002</v>
      </c>
      <c r="E113" s="27">
        <v>-1315145.7569418207</v>
      </c>
      <c r="F113" s="7">
        <f t="shared" si="10"/>
        <v>16445141.78805818</v>
      </c>
      <c r="G113" s="7">
        <v>7466255.2300000004</v>
      </c>
      <c r="H113" s="7">
        <v>781891.62</v>
      </c>
      <c r="I113" s="7">
        <f t="shared" si="11"/>
        <v>8196994.9380581798</v>
      </c>
      <c r="J113" s="7">
        <v>0</v>
      </c>
      <c r="K113" s="14">
        <f t="shared" si="12"/>
        <v>8070.4430426746721</v>
      </c>
      <c r="L113" s="1">
        <v>2112.6999999999998</v>
      </c>
      <c r="M113" s="7">
        <v>18334052.853999998</v>
      </c>
      <c r="N113" s="7">
        <v>-1373098.1523896316</v>
      </c>
      <c r="O113" s="7">
        <f t="shared" si="13"/>
        <v>16960954.701610368</v>
      </c>
      <c r="P113" s="7">
        <v>8267680.4900000002</v>
      </c>
      <c r="Q113" s="7">
        <v>816438.79060000007</v>
      </c>
      <c r="R113" s="7">
        <f t="shared" si="14"/>
        <v>7876835.4210103676</v>
      </c>
      <c r="S113" s="7">
        <v>0</v>
      </c>
      <c r="T113" s="14">
        <f t="shared" si="15"/>
        <v>8028.0942403608506</v>
      </c>
      <c r="U113" s="1">
        <f t="shared" si="17"/>
        <v>74.999999999999773</v>
      </c>
      <c r="V113" s="7">
        <f t="shared" si="17"/>
        <v>573765.30899999663</v>
      </c>
      <c r="W113" s="7">
        <f t="shared" si="17"/>
        <v>-57952.395447810879</v>
      </c>
      <c r="X113" s="7">
        <f t="shared" si="16"/>
        <v>515812.91355218738</v>
      </c>
      <c r="Y113" s="7">
        <f t="shared" si="16"/>
        <v>801425.25999999978</v>
      </c>
      <c r="Z113" s="7">
        <f t="shared" si="16"/>
        <v>34547.17060000007</v>
      </c>
      <c r="AA113" s="7">
        <f t="shared" si="16"/>
        <v>-320159.51704781223</v>
      </c>
      <c r="AB113" s="7">
        <f t="shared" si="16"/>
        <v>0</v>
      </c>
      <c r="AC113" s="14">
        <f t="shared" si="16"/>
        <v>-42.348802313821579</v>
      </c>
    </row>
    <row r="114" spans="1:29" x14ac:dyDescent="0.25">
      <c r="A114" s="7" t="s">
        <v>152</v>
      </c>
      <c r="B114" s="7" t="s">
        <v>152</v>
      </c>
      <c r="C114" s="1">
        <v>2797.4</v>
      </c>
      <c r="D114" s="7">
        <v>24859737.57</v>
      </c>
      <c r="E114" s="27">
        <v>-1840858.6179156182</v>
      </c>
      <c r="F114" s="7">
        <f t="shared" si="10"/>
        <v>23018878.952084381</v>
      </c>
      <c r="G114" s="7">
        <v>8613441.1699999999</v>
      </c>
      <c r="H114" s="7">
        <v>986399.27</v>
      </c>
      <c r="I114" s="7">
        <f t="shared" si="11"/>
        <v>13419038.512084382</v>
      </c>
      <c r="J114" s="7">
        <v>0</v>
      </c>
      <c r="K114" s="14">
        <f t="shared" si="12"/>
        <v>8228.6691041983195</v>
      </c>
      <c r="L114" s="1">
        <v>2697.4</v>
      </c>
      <c r="M114" s="7">
        <v>23875126.82</v>
      </c>
      <c r="N114" s="7">
        <v>-1788087.5977434414</v>
      </c>
      <c r="O114" s="7">
        <f t="shared" si="13"/>
        <v>22087039.22225656</v>
      </c>
      <c r="P114" s="7">
        <v>10503881.27</v>
      </c>
      <c r="Q114" s="7">
        <v>981637.96709999989</v>
      </c>
      <c r="R114" s="7">
        <f t="shared" si="14"/>
        <v>10601519.98515656</v>
      </c>
      <c r="S114" s="7">
        <v>0</v>
      </c>
      <c r="T114" s="14">
        <f t="shared" si="15"/>
        <v>8188.2698977743603</v>
      </c>
      <c r="U114" s="1">
        <f t="shared" si="17"/>
        <v>-100</v>
      </c>
      <c r="V114" s="7">
        <f t="shared" si="17"/>
        <v>-984610.75</v>
      </c>
      <c r="W114" s="7">
        <f t="shared" si="17"/>
        <v>52771.020172176883</v>
      </c>
      <c r="X114" s="7">
        <f t="shared" si="16"/>
        <v>-931839.72982782125</v>
      </c>
      <c r="Y114" s="7">
        <f t="shared" si="16"/>
        <v>1890440.0999999996</v>
      </c>
      <c r="Z114" s="7">
        <f t="shared" si="16"/>
        <v>-4761.3029000001261</v>
      </c>
      <c r="AA114" s="7">
        <f t="shared" si="16"/>
        <v>-2817518.5269278213</v>
      </c>
      <c r="AB114" s="7">
        <f t="shared" si="16"/>
        <v>0</v>
      </c>
      <c r="AC114" s="14">
        <f t="shared" si="16"/>
        <v>-40.399206423959185</v>
      </c>
    </row>
    <row r="115" spans="1:29" x14ac:dyDescent="0.25">
      <c r="A115" s="7" t="s">
        <v>152</v>
      </c>
      <c r="B115" s="7" t="s">
        <v>71</v>
      </c>
      <c r="C115" s="1">
        <v>680.5</v>
      </c>
      <c r="D115" s="7">
        <v>6652918.1200000001</v>
      </c>
      <c r="E115" s="27">
        <v>-492647.26230531052</v>
      </c>
      <c r="F115" s="7">
        <f t="shared" si="10"/>
        <v>6160270.8576946892</v>
      </c>
      <c r="G115" s="7">
        <v>1146522.06</v>
      </c>
      <c r="H115" s="7">
        <v>100836.63</v>
      </c>
      <c r="I115" s="7">
        <f t="shared" si="11"/>
        <v>4912912.1676946888</v>
      </c>
      <c r="J115" s="7">
        <v>0</v>
      </c>
      <c r="K115" s="14">
        <f t="shared" si="12"/>
        <v>9052.5655513514903</v>
      </c>
      <c r="L115" s="1">
        <v>672.2</v>
      </c>
      <c r="M115" s="7">
        <v>6626094.8500000006</v>
      </c>
      <c r="N115" s="7">
        <v>-496250.26547845115</v>
      </c>
      <c r="O115" s="7">
        <f t="shared" si="13"/>
        <v>6129844.5845215498</v>
      </c>
      <c r="P115" s="7">
        <v>1196948.03</v>
      </c>
      <c r="Q115" s="7">
        <v>112725.67199999999</v>
      </c>
      <c r="R115" s="7">
        <f t="shared" si="14"/>
        <v>4820170.8825215492</v>
      </c>
      <c r="S115" s="7">
        <v>0</v>
      </c>
      <c r="T115" s="14">
        <f t="shared" si="15"/>
        <v>9119.078525024619</v>
      </c>
      <c r="U115" s="1">
        <f t="shared" si="17"/>
        <v>-8.2999999999999545</v>
      </c>
      <c r="V115" s="7">
        <f t="shared" si="17"/>
        <v>-26823.269999999553</v>
      </c>
      <c r="W115" s="7">
        <f t="shared" si="17"/>
        <v>-3603.0031731406343</v>
      </c>
      <c r="X115" s="7">
        <f t="shared" si="16"/>
        <v>-30426.273173139431</v>
      </c>
      <c r="Y115" s="7">
        <f t="shared" si="16"/>
        <v>50425.969999999972</v>
      </c>
      <c r="Z115" s="7">
        <f t="shared" si="16"/>
        <v>11889.041999999987</v>
      </c>
      <c r="AA115" s="7">
        <f t="shared" si="16"/>
        <v>-92741.285173139535</v>
      </c>
      <c r="AB115" s="7">
        <f t="shared" si="16"/>
        <v>0</v>
      </c>
      <c r="AC115" s="14">
        <f t="shared" si="16"/>
        <v>66.512973673128727</v>
      </c>
    </row>
    <row r="116" spans="1:29" x14ac:dyDescent="0.25">
      <c r="A116" s="7" t="s">
        <v>152</v>
      </c>
      <c r="B116" s="7" t="s">
        <v>153</v>
      </c>
      <c r="C116" s="1">
        <v>486.1</v>
      </c>
      <c r="D116" s="7">
        <v>4965002.6000000006</v>
      </c>
      <c r="E116" s="27">
        <v>-367657.45408403565</v>
      </c>
      <c r="F116" s="7">
        <f t="shared" si="10"/>
        <v>4597345.1459159646</v>
      </c>
      <c r="G116" s="7">
        <v>656035.98</v>
      </c>
      <c r="H116" s="7">
        <v>72620.89</v>
      </c>
      <c r="I116" s="7">
        <f t="shared" si="11"/>
        <v>3868688.2759159645</v>
      </c>
      <c r="J116" s="7">
        <v>0</v>
      </c>
      <c r="K116" s="14">
        <f t="shared" si="12"/>
        <v>9457.61190272776</v>
      </c>
      <c r="L116" s="1">
        <v>457.2</v>
      </c>
      <c r="M116" s="7">
        <v>4658823.99</v>
      </c>
      <c r="N116" s="7">
        <v>-348914.81244867435</v>
      </c>
      <c r="O116" s="7">
        <f t="shared" si="13"/>
        <v>4309909.1775513254</v>
      </c>
      <c r="P116" s="7">
        <v>701790.66</v>
      </c>
      <c r="Q116" s="7">
        <v>86205.293799999999</v>
      </c>
      <c r="R116" s="7">
        <f t="shared" si="14"/>
        <v>3521913.2237513252</v>
      </c>
      <c r="S116" s="7">
        <v>0</v>
      </c>
      <c r="T116" s="14">
        <f t="shared" si="15"/>
        <v>9426.7479823957256</v>
      </c>
      <c r="U116" s="1">
        <f t="shared" si="17"/>
        <v>-28.900000000000034</v>
      </c>
      <c r="V116" s="7">
        <f t="shared" si="17"/>
        <v>-306178.61000000034</v>
      </c>
      <c r="W116" s="7">
        <f t="shared" si="17"/>
        <v>18742.641635361302</v>
      </c>
      <c r="X116" s="7">
        <f t="shared" si="16"/>
        <v>-287435.96836463921</v>
      </c>
      <c r="Y116" s="7">
        <f t="shared" si="16"/>
        <v>45754.680000000051</v>
      </c>
      <c r="Z116" s="7">
        <f t="shared" si="16"/>
        <v>13584.4038</v>
      </c>
      <c r="AA116" s="7">
        <f t="shared" si="16"/>
        <v>-346775.05216463935</v>
      </c>
      <c r="AB116" s="7">
        <f t="shared" si="16"/>
        <v>0</v>
      </c>
      <c r="AC116" s="14">
        <f t="shared" si="16"/>
        <v>-30.863920332034468</v>
      </c>
    </row>
    <row r="117" spans="1:29" x14ac:dyDescent="0.25">
      <c r="A117" s="7" t="s">
        <v>154</v>
      </c>
      <c r="B117" s="7" t="s">
        <v>154</v>
      </c>
      <c r="C117" s="1">
        <v>5987.7</v>
      </c>
      <c r="D117" s="7">
        <v>54348657.539999999</v>
      </c>
      <c r="E117" s="27">
        <v>-4024507.270961253</v>
      </c>
      <c r="F117" s="7">
        <f t="shared" si="10"/>
        <v>50324150.269038744</v>
      </c>
      <c r="G117" s="7">
        <v>10705550.359999999</v>
      </c>
      <c r="H117" s="7">
        <v>1351432</v>
      </c>
      <c r="I117" s="7">
        <f t="shared" si="11"/>
        <v>38267167.909038745</v>
      </c>
      <c r="J117" s="7">
        <v>0</v>
      </c>
      <c r="K117" s="14">
        <f t="shared" si="12"/>
        <v>8404.5877831285379</v>
      </c>
      <c r="L117" s="1">
        <v>5852.2</v>
      </c>
      <c r="M117" s="7">
        <v>53338410.649999999</v>
      </c>
      <c r="N117" s="7">
        <v>-3994690.8464887342</v>
      </c>
      <c r="O117" s="7">
        <f t="shared" si="13"/>
        <v>49343719.803511262</v>
      </c>
      <c r="P117" s="7">
        <v>11639931.359999999</v>
      </c>
      <c r="Q117" s="7">
        <v>1578718.1933000002</v>
      </c>
      <c r="R117" s="7">
        <f t="shared" si="14"/>
        <v>36125070.250211261</v>
      </c>
      <c r="S117" s="7">
        <v>0</v>
      </c>
      <c r="T117" s="14">
        <f t="shared" si="15"/>
        <v>8431.6530199773188</v>
      </c>
      <c r="U117" s="1">
        <f t="shared" si="17"/>
        <v>-135.5</v>
      </c>
      <c r="V117" s="7">
        <f t="shared" si="17"/>
        <v>-1010246.8900000006</v>
      </c>
      <c r="W117" s="7">
        <f t="shared" si="17"/>
        <v>29816.424472518731</v>
      </c>
      <c r="X117" s="7">
        <f t="shared" si="16"/>
        <v>-980430.46552748233</v>
      </c>
      <c r="Y117" s="7">
        <f t="shared" si="16"/>
        <v>934381</v>
      </c>
      <c r="Z117" s="7">
        <f t="shared" si="16"/>
        <v>227286.19330000016</v>
      </c>
      <c r="AA117" s="7">
        <f t="shared" si="16"/>
        <v>-2142097.6588274837</v>
      </c>
      <c r="AB117" s="7">
        <f t="shared" si="16"/>
        <v>0</v>
      </c>
      <c r="AC117" s="14">
        <f t="shared" si="16"/>
        <v>27.065236848780842</v>
      </c>
    </row>
    <row r="118" spans="1:29" x14ac:dyDescent="0.25">
      <c r="A118" s="7" t="s">
        <v>154</v>
      </c>
      <c r="B118" s="7" t="s">
        <v>155</v>
      </c>
      <c r="C118" s="1">
        <v>279.5</v>
      </c>
      <c r="D118" s="7">
        <v>4139148.0900000003</v>
      </c>
      <c r="E118" s="27">
        <v>-306503.0920318549</v>
      </c>
      <c r="F118" s="7">
        <f t="shared" si="10"/>
        <v>3832644.9979681456</v>
      </c>
      <c r="G118" s="7">
        <v>675347.35</v>
      </c>
      <c r="H118" s="7">
        <v>122187.74</v>
      </c>
      <c r="I118" s="7">
        <f t="shared" si="11"/>
        <v>3035109.9079681453</v>
      </c>
      <c r="J118" s="7">
        <v>0</v>
      </c>
      <c r="K118" s="14">
        <f t="shared" si="12"/>
        <v>13712.50446500231</v>
      </c>
      <c r="L118" s="1">
        <v>271.2</v>
      </c>
      <c r="M118" s="7">
        <v>3889649.93</v>
      </c>
      <c r="N118" s="7">
        <v>-291308.81070631504</v>
      </c>
      <c r="O118" s="7">
        <f t="shared" si="13"/>
        <v>3598341.1192936851</v>
      </c>
      <c r="P118" s="7">
        <v>696377.42</v>
      </c>
      <c r="Q118" s="7">
        <v>114934.36279999999</v>
      </c>
      <c r="R118" s="7">
        <f t="shared" si="14"/>
        <v>2787029.3364936854</v>
      </c>
      <c r="S118" s="7">
        <v>0</v>
      </c>
      <c r="T118" s="14">
        <f t="shared" si="15"/>
        <v>13268.219466422142</v>
      </c>
      <c r="U118" s="1">
        <f t="shared" si="17"/>
        <v>-8.3000000000000114</v>
      </c>
      <c r="V118" s="7">
        <f t="shared" si="17"/>
        <v>-249498.16000000015</v>
      </c>
      <c r="W118" s="7">
        <f t="shared" si="17"/>
        <v>15194.281325539865</v>
      </c>
      <c r="X118" s="7">
        <f t="shared" si="16"/>
        <v>-234303.87867446057</v>
      </c>
      <c r="Y118" s="7">
        <f t="shared" si="16"/>
        <v>21030.070000000065</v>
      </c>
      <c r="Z118" s="7">
        <f t="shared" si="16"/>
        <v>-7253.3772000000172</v>
      </c>
      <c r="AA118" s="7">
        <f t="shared" si="16"/>
        <v>-248080.57147445995</v>
      </c>
      <c r="AB118" s="7">
        <f t="shared" si="16"/>
        <v>0</v>
      </c>
      <c r="AC118" s="14">
        <f t="shared" si="16"/>
        <v>-444.28499858016767</v>
      </c>
    </row>
    <row r="119" spans="1:29" x14ac:dyDescent="0.25">
      <c r="A119" s="7" t="s">
        <v>156</v>
      </c>
      <c r="B119" s="7" t="s">
        <v>157</v>
      </c>
      <c r="C119" s="1">
        <v>1469.3</v>
      </c>
      <c r="D119" s="7">
        <v>13874924.210000001</v>
      </c>
      <c r="E119" s="27">
        <v>-1027435.3754935696</v>
      </c>
      <c r="F119" s="7">
        <f t="shared" si="10"/>
        <v>12847488.834506432</v>
      </c>
      <c r="G119" s="7">
        <v>6945227.0899999999</v>
      </c>
      <c r="H119" s="7">
        <v>602937.81999999995</v>
      </c>
      <c r="I119" s="7">
        <f t="shared" si="11"/>
        <v>5299323.9245064314</v>
      </c>
      <c r="J119" s="7">
        <v>0</v>
      </c>
      <c r="K119" s="14">
        <f t="shared" si="12"/>
        <v>8743.9521095123073</v>
      </c>
      <c r="L119" s="1">
        <v>1445.2</v>
      </c>
      <c r="M119" s="7">
        <v>13658022.379999999</v>
      </c>
      <c r="N119" s="7">
        <v>-1022894.689167576</v>
      </c>
      <c r="O119" s="7">
        <f t="shared" si="13"/>
        <v>12635127.690832423</v>
      </c>
      <c r="P119" s="7">
        <v>6759606.0599999996</v>
      </c>
      <c r="Q119" s="7">
        <v>662641.16819999996</v>
      </c>
      <c r="R119" s="7">
        <f t="shared" si="14"/>
        <v>5212880.4626324233</v>
      </c>
      <c r="S119" s="7">
        <v>0</v>
      </c>
      <c r="T119" s="14">
        <f t="shared" si="15"/>
        <v>8742.8229247387371</v>
      </c>
      <c r="U119" s="1">
        <f t="shared" si="17"/>
        <v>-24.099999999999909</v>
      </c>
      <c r="V119" s="7">
        <f t="shared" si="17"/>
        <v>-216901.83000000194</v>
      </c>
      <c r="W119" s="7">
        <f t="shared" si="17"/>
        <v>4540.6863259936217</v>
      </c>
      <c r="X119" s="7">
        <f t="shared" si="16"/>
        <v>-212361.14367400855</v>
      </c>
      <c r="Y119" s="7">
        <f t="shared" si="16"/>
        <v>-185621.03000000026</v>
      </c>
      <c r="Z119" s="7">
        <f t="shared" si="16"/>
        <v>59703.348200000008</v>
      </c>
      <c r="AA119" s="7">
        <f t="shared" si="16"/>
        <v>-86443.461874008179</v>
      </c>
      <c r="AB119" s="7">
        <f t="shared" si="16"/>
        <v>0</v>
      </c>
      <c r="AC119" s="14">
        <f t="shared" si="16"/>
        <v>-1.1291847735701595</v>
      </c>
    </row>
    <row r="120" spans="1:29" x14ac:dyDescent="0.25">
      <c r="A120" s="7" t="s">
        <v>156</v>
      </c>
      <c r="B120" s="7" t="s">
        <v>158</v>
      </c>
      <c r="C120" s="1">
        <v>3412.9</v>
      </c>
      <c r="D120" s="7">
        <v>31453750.25</v>
      </c>
      <c r="E120" s="27">
        <v>-2329143.944115981</v>
      </c>
      <c r="F120" s="7">
        <f t="shared" si="10"/>
        <v>29124606.305884019</v>
      </c>
      <c r="G120" s="7">
        <v>6953507.21</v>
      </c>
      <c r="H120" s="7">
        <v>644951.51</v>
      </c>
      <c r="I120" s="7">
        <f t="shared" si="11"/>
        <v>21526147.585884016</v>
      </c>
      <c r="J120" s="7">
        <v>0</v>
      </c>
      <c r="K120" s="14">
        <f t="shared" si="12"/>
        <v>8533.6828813865086</v>
      </c>
      <c r="L120" s="1">
        <v>3256.3</v>
      </c>
      <c r="M120" s="7">
        <v>29947821.780000001</v>
      </c>
      <c r="N120" s="7">
        <v>-2242891.9062072197</v>
      </c>
      <c r="O120" s="7">
        <f t="shared" si="13"/>
        <v>27704929.873792782</v>
      </c>
      <c r="P120" s="7">
        <v>7042241.6900000004</v>
      </c>
      <c r="Q120" s="7">
        <v>711646.67299999995</v>
      </c>
      <c r="R120" s="7">
        <f t="shared" si="14"/>
        <v>19951041.510792781</v>
      </c>
      <c r="S120" s="7">
        <v>0</v>
      </c>
      <c r="T120" s="14">
        <f t="shared" si="15"/>
        <v>8508.1011804172776</v>
      </c>
      <c r="U120" s="1">
        <f t="shared" si="17"/>
        <v>-156.59999999999991</v>
      </c>
      <c r="V120" s="7">
        <f t="shared" si="17"/>
        <v>-1505928.4699999988</v>
      </c>
      <c r="W120" s="7">
        <f t="shared" si="17"/>
        <v>86252.037908761296</v>
      </c>
      <c r="X120" s="7">
        <f t="shared" si="16"/>
        <v>-1419676.4320912361</v>
      </c>
      <c r="Y120" s="7">
        <f t="shared" si="16"/>
        <v>88734.480000000447</v>
      </c>
      <c r="Z120" s="7">
        <f t="shared" si="16"/>
        <v>66695.162999999942</v>
      </c>
      <c r="AA120" s="7">
        <f t="shared" si="16"/>
        <v>-1575106.0750912353</v>
      </c>
      <c r="AB120" s="7">
        <f t="shared" si="16"/>
        <v>0</v>
      </c>
      <c r="AC120" s="14">
        <f t="shared" si="16"/>
        <v>-25.581700969230951</v>
      </c>
    </row>
    <row r="121" spans="1:29" x14ac:dyDescent="0.25">
      <c r="A121" s="7" t="s">
        <v>156</v>
      </c>
      <c r="B121" s="7" t="s">
        <v>159</v>
      </c>
      <c r="C121" s="1">
        <v>209</v>
      </c>
      <c r="D121" s="7">
        <v>3079300.8</v>
      </c>
      <c r="E121" s="27">
        <v>-228021.61120458107</v>
      </c>
      <c r="F121" s="7">
        <f t="shared" si="10"/>
        <v>2851279.1887954189</v>
      </c>
      <c r="G121" s="7">
        <v>409322.48</v>
      </c>
      <c r="H121" s="7">
        <v>46479.839999999997</v>
      </c>
      <c r="I121" s="7">
        <f t="shared" si="11"/>
        <v>2395476.8687954191</v>
      </c>
      <c r="J121" s="7">
        <v>0</v>
      </c>
      <c r="K121" s="14">
        <f t="shared" si="12"/>
        <v>13642.48415691588</v>
      </c>
      <c r="L121" s="1">
        <v>205.1</v>
      </c>
      <c r="M121" s="7">
        <v>3033727.04</v>
      </c>
      <c r="N121" s="7">
        <v>-227205.900771124</v>
      </c>
      <c r="O121" s="7">
        <f t="shared" si="13"/>
        <v>2806521.1392288762</v>
      </c>
      <c r="P121" s="7">
        <v>429186.28</v>
      </c>
      <c r="Q121" s="7">
        <v>46899.412300000004</v>
      </c>
      <c r="R121" s="7">
        <f t="shared" si="14"/>
        <v>2330435.4469288765</v>
      </c>
      <c r="S121" s="7">
        <v>0</v>
      </c>
      <c r="T121" s="14">
        <f t="shared" si="15"/>
        <v>13683.672058648835</v>
      </c>
      <c r="U121" s="1">
        <f t="shared" si="17"/>
        <v>-3.9000000000000057</v>
      </c>
      <c r="V121" s="7">
        <f t="shared" si="17"/>
        <v>-45573.759999999776</v>
      </c>
      <c r="W121" s="7">
        <f t="shared" si="17"/>
        <v>815.71043345707585</v>
      </c>
      <c r="X121" s="7">
        <f t="shared" si="16"/>
        <v>-44758.04956654273</v>
      </c>
      <c r="Y121" s="7">
        <f t="shared" si="16"/>
        <v>19863.800000000047</v>
      </c>
      <c r="Z121" s="7">
        <f t="shared" si="16"/>
        <v>419.57230000000709</v>
      </c>
      <c r="AA121" s="7">
        <f t="shared" si="16"/>
        <v>-65041.42186654266</v>
      </c>
      <c r="AB121" s="7">
        <f t="shared" si="16"/>
        <v>0</v>
      </c>
      <c r="AC121" s="14">
        <f t="shared" si="16"/>
        <v>41.187901732955652</v>
      </c>
    </row>
    <row r="122" spans="1:29" x14ac:dyDescent="0.25">
      <c r="A122" s="7" t="s">
        <v>156</v>
      </c>
      <c r="B122" s="7" t="s">
        <v>160</v>
      </c>
      <c r="C122" s="1">
        <v>578.5</v>
      </c>
      <c r="D122" s="7">
        <v>5771819.3799999999</v>
      </c>
      <c r="E122" s="27">
        <v>-427402.07601979846</v>
      </c>
      <c r="F122" s="7">
        <f t="shared" si="10"/>
        <v>5344417.3039802015</v>
      </c>
      <c r="G122" s="7">
        <v>4070187.57</v>
      </c>
      <c r="H122" s="7">
        <v>303733.86</v>
      </c>
      <c r="I122" s="7">
        <f t="shared" si="11"/>
        <v>970495.87398020166</v>
      </c>
      <c r="J122" s="7">
        <v>0</v>
      </c>
      <c r="K122" s="14">
        <f t="shared" si="12"/>
        <v>9238.4050198447731</v>
      </c>
      <c r="L122" s="1">
        <v>647</v>
      </c>
      <c r="M122" s="7">
        <v>6367008.21</v>
      </c>
      <c r="N122" s="7">
        <v>-476846.40592127619</v>
      </c>
      <c r="O122" s="7">
        <f t="shared" si="13"/>
        <v>5890161.8040787242</v>
      </c>
      <c r="P122" s="7">
        <v>3671503.34</v>
      </c>
      <c r="Q122" s="7">
        <v>360781.76679999998</v>
      </c>
      <c r="R122" s="7">
        <f t="shared" si="14"/>
        <v>1857876.6972787245</v>
      </c>
      <c r="S122" s="7">
        <v>0</v>
      </c>
      <c r="T122" s="14">
        <f t="shared" si="15"/>
        <v>9103.8049522082292</v>
      </c>
      <c r="U122" s="1">
        <f t="shared" si="17"/>
        <v>68.5</v>
      </c>
      <c r="V122" s="7">
        <f t="shared" si="17"/>
        <v>595188.83000000007</v>
      </c>
      <c r="W122" s="7">
        <f t="shared" si="17"/>
        <v>-49444.329901477729</v>
      </c>
      <c r="X122" s="7">
        <f t="shared" si="16"/>
        <v>545744.50009852275</v>
      </c>
      <c r="Y122" s="7">
        <f t="shared" si="16"/>
        <v>-398684.23</v>
      </c>
      <c r="Z122" s="7">
        <f t="shared" si="16"/>
        <v>57047.906799999997</v>
      </c>
      <c r="AA122" s="7">
        <f t="shared" si="16"/>
        <v>887380.82329852285</v>
      </c>
      <c r="AB122" s="7">
        <f t="shared" si="16"/>
        <v>0</v>
      </c>
      <c r="AC122" s="14">
        <f t="shared" si="16"/>
        <v>-134.60006763654383</v>
      </c>
    </row>
    <row r="123" spans="1:29" x14ac:dyDescent="0.25">
      <c r="A123" s="7" t="s">
        <v>161</v>
      </c>
      <c r="B123" s="7" t="s">
        <v>162</v>
      </c>
      <c r="C123" s="1">
        <v>1444.7</v>
      </c>
      <c r="D123" s="7">
        <v>13845190.75</v>
      </c>
      <c r="E123" s="27">
        <v>-1025233.6186999861</v>
      </c>
      <c r="F123" s="7">
        <f t="shared" si="10"/>
        <v>12819957.131300014</v>
      </c>
      <c r="G123" s="7">
        <v>1793372.63</v>
      </c>
      <c r="H123" s="7">
        <v>334516.67</v>
      </c>
      <c r="I123" s="7">
        <f t="shared" si="11"/>
        <v>10692067.831300015</v>
      </c>
      <c r="J123" s="7">
        <v>0</v>
      </c>
      <c r="K123" s="14">
        <f t="shared" si="12"/>
        <v>8873.7849597148288</v>
      </c>
      <c r="L123" s="1">
        <v>1413.6</v>
      </c>
      <c r="M123" s="7">
        <v>13528023.280000001</v>
      </c>
      <c r="N123" s="7">
        <v>-1013158.6245099808</v>
      </c>
      <c r="O123" s="7">
        <f t="shared" si="13"/>
        <v>12514864.65549002</v>
      </c>
      <c r="P123" s="7">
        <v>1751892.43</v>
      </c>
      <c r="Q123" s="7">
        <v>379467.9547</v>
      </c>
      <c r="R123" s="7">
        <f t="shared" si="14"/>
        <v>10383504.27079002</v>
      </c>
      <c r="S123" s="7">
        <v>0</v>
      </c>
      <c r="T123" s="14">
        <f t="shared" si="15"/>
        <v>8853.1866549872811</v>
      </c>
      <c r="U123" s="1">
        <f t="shared" si="17"/>
        <v>-31.100000000000136</v>
      </c>
      <c r="V123" s="7">
        <f t="shared" si="17"/>
        <v>-317167.46999999881</v>
      </c>
      <c r="W123" s="7">
        <f t="shared" si="17"/>
        <v>12074.994190005353</v>
      </c>
      <c r="X123" s="7">
        <f t="shared" si="16"/>
        <v>-305092.47580999322</v>
      </c>
      <c r="Y123" s="7">
        <f t="shared" si="16"/>
        <v>-41480.199999999953</v>
      </c>
      <c r="Z123" s="7">
        <f t="shared" si="16"/>
        <v>44951.284700000018</v>
      </c>
      <c r="AA123" s="7">
        <f t="shared" si="16"/>
        <v>-308563.56050999463</v>
      </c>
      <c r="AB123" s="7">
        <f t="shared" si="16"/>
        <v>0</v>
      </c>
      <c r="AC123" s="14">
        <f t="shared" si="16"/>
        <v>-20.598304727547657</v>
      </c>
    </row>
    <row r="124" spans="1:29" x14ac:dyDescent="0.25">
      <c r="A124" s="7" t="s">
        <v>161</v>
      </c>
      <c r="B124" s="7" t="s">
        <v>163</v>
      </c>
      <c r="C124" s="1">
        <v>802.6</v>
      </c>
      <c r="D124" s="7">
        <v>8106613.3600000003</v>
      </c>
      <c r="E124" s="27">
        <v>-600293.10542178364</v>
      </c>
      <c r="F124" s="7">
        <f t="shared" si="10"/>
        <v>7506320.2545782169</v>
      </c>
      <c r="G124" s="7">
        <v>974980.85</v>
      </c>
      <c r="H124" s="7">
        <v>192473.85</v>
      </c>
      <c r="I124" s="7">
        <f t="shared" si="11"/>
        <v>6338865.5545782177</v>
      </c>
      <c r="J124" s="7">
        <v>0</v>
      </c>
      <c r="K124" s="14">
        <f t="shared" si="12"/>
        <v>9352.5046780192079</v>
      </c>
      <c r="L124" s="1">
        <v>788.3</v>
      </c>
      <c r="M124" s="7">
        <v>7989718.5300000003</v>
      </c>
      <c r="N124" s="7">
        <v>-598376.57494604087</v>
      </c>
      <c r="O124" s="7">
        <f t="shared" si="13"/>
        <v>7391341.955053959</v>
      </c>
      <c r="P124" s="7">
        <v>969056.28</v>
      </c>
      <c r="Q124" s="7">
        <v>197191.06920000003</v>
      </c>
      <c r="R124" s="7">
        <f t="shared" si="14"/>
        <v>6225094.605853959</v>
      </c>
      <c r="S124" s="7">
        <v>0</v>
      </c>
      <c r="T124" s="14">
        <f t="shared" si="15"/>
        <v>9376.3059178662425</v>
      </c>
      <c r="U124" s="1">
        <f t="shared" si="17"/>
        <v>-14.300000000000068</v>
      </c>
      <c r="V124" s="7">
        <f t="shared" si="17"/>
        <v>-116894.83000000007</v>
      </c>
      <c r="W124" s="7">
        <f t="shared" si="17"/>
        <v>1916.5304757427657</v>
      </c>
      <c r="X124" s="7">
        <f t="shared" si="16"/>
        <v>-114978.29952425789</v>
      </c>
      <c r="Y124" s="7">
        <f t="shared" si="16"/>
        <v>-5924.5699999999488</v>
      </c>
      <c r="Z124" s="7">
        <f t="shared" si="16"/>
        <v>4717.2192000000214</v>
      </c>
      <c r="AA124" s="7">
        <f t="shared" si="16"/>
        <v>-113770.94872425869</v>
      </c>
      <c r="AB124" s="7">
        <f t="shared" si="16"/>
        <v>0</v>
      </c>
      <c r="AC124" s="14">
        <f t="shared" si="16"/>
        <v>23.801239847034594</v>
      </c>
    </row>
    <row r="125" spans="1:29" x14ac:dyDescent="0.25">
      <c r="A125" s="7" t="s">
        <v>161</v>
      </c>
      <c r="B125" s="7" t="s">
        <v>164</v>
      </c>
      <c r="C125" s="1">
        <v>133.9</v>
      </c>
      <c r="D125" s="7">
        <v>2302434.5100000002</v>
      </c>
      <c r="E125" s="27">
        <v>-170494.81709069482</v>
      </c>
      <c r="F125" s="7">
        <f t="shared" si="10"/>
        <v>2131939.6929093054</v>
      </c>
      <c r="G125" s="7">
        <v>232067.18</v>
      </c>
      <c r="H125" s="7">
        <v>41771.15</v>
      </c>
      <c r="I125" s="7">
        <f t="shared" si="11"/>
        <v>1858101.3629093056</v>
      </c>
      <c r="J125" s="7">
        <v>0</v>
      </c>
      <c r="K125" s="14">
        <f t="shared" si="12"/>
        <v>15921.879708060533</v>
      </c>
      <c r="L125" s="1">
        <v>138</v>
      </c>
      <c r="M125" s="7">
        <v>2353743.61</v>
      </c>
      <c r="N125" s="7">
        <v>-176279.6817390424</v>
      </c>
      <c r="O125" s="7">
        <f t="shared" si="13"/>
        <v>2177463.9282609574</v>
      </c>
      <c r="P125" s="7">
        <v>229373.43</v>
      </c>
      <c r="Q125" s="7">
        <v>43485.899599999997</v>
      </c>
      <c r="R125" s="7">
        <f t="shared" si="14"/>
        <v>1904604.5986609575</v>
      </c>
      <c r="S125" s="7">
        <v>0</v>
      </c>
      <c r="T125" s="14">
        <f t="shared" si="15"/>
        <v>15778.724117833024</v>
      </c>
      <c r="U125" s="1">
        <f t="shared" si="17"/>
        <v>4.0999999999999943</v>
      </c>
      <c r="V125" s="7">
        <f t="shared" si="17"/>
        <v>51309.099999999627</v>
      </c>
      <c r="W125" s="7">
        <f t="shared" si="17"/>
        <v>-5784.864648347575</v>
      </c>
      <c r="X125" s="7">
        <f t="shared" si="17"/>
        <v>45524.235351651907</v>
      </c>
      <c r="Y125" s="7">
        <f t="shared" si="17"/>
        <v>-2693.75</v>
      </c>
      <c r="Z125" s="7">
        <f t="shared" si="17"/>
        <v>1714.7495999999956</v>
      </c>
      <c r="AA125" s="7">
        <f t="shared" si="17"/>
        <v>46503.235751651926</v>
      </c>
      <c r="AB125" s="7">
        <f t="shared" si="17"/>
        <v>0</v>
      </c>
      <c r="AC125" s="14">
        <f t="shared" si="17"/>
        <v>-143.15559022750858</v>
      </c>
    </row>
    <row r="126" spans="1:29" x14ac:dyDescent="0.25">
      <c r="A126" s="7" t="s">
        <v>161</v>
      </c>
      <c r="B126" s="7" t="s">
        <v>165</v>
      </c>
      <c r="C126" s="1">
        <v>384.7</v>
      </c>
      <c r="D126" s="7">
        <v>4260017.1100000003</v>
      </c>
      <c r="E126" s="27">
        <v>-315453.41889992793</v>
      </c>
      <c r="F126" s="7">
        <f t="shared" si="10"/>
        <v>3944563.6911000726</v>
      </c>
      <c r="G126" s="7">
        <v>662018.32999999996</v>
      </c>
      <c r="H126" s="7">
        <v>109184.4</v>
      </c>
      <c r="I126" s="7">
        <f t="shared" si="11"/>
        <v>3173360.9611000726</v>
      </c>
      <c r="J126" s="7">
        <v>0</v>
      </c>
      <c r="K126" s="14">
        <f t="shared" si="12"/>
        <v>10253.609802703595</v>
      </c>
      <c r="L126" s="1">
        <v>388.2</v>
      </c>
      <c r="M126" s="7">
        <v>4258141.82</v>
      </c>
      <c r="N126" s="7">
        <v>-318906.39304988144</v>
      </c>
      <c r="O126" s="7">
        <f t="shared" si="13"/>
        <v>3939235.426950119</v>
      </c>
      <c r="P126" s="7">
        <v>678438.67</v>
      </c>
      <c r="Q126" s="7">
        <v>108586.49339999999</v>
      </c>
      <c r="R126" s="7">
        <f t="shared" si="14"/>
        <v>3152210.263550119</v>
      </c>
      <c r="S126" s="7">
        <v>0</v>
      </c>
      <c r="T126" s="14">
        <f t="shared" si="15"/>
        <v>10147.437988021946</v>
      </c>
      <c r="U126" s="1">
        <f t="shared" ref="U126:AC154" si="18">L126-C126</f>
        <v>3.5</v>
      </c>
      <c r="V126" s="7">
        <f t="shared" si="18"/>
        <v>-1875.2900000000373</v>
      </c>
      <c r="W126" s="7">
        <f t="shared" si="18"/>
        <v>-3452.9741499535157</v>
      </c>
      <c r="X126" s="7">
        <f t="shared" si="18"/>
        <v>-5328.2641499536112</v>
      </c>
      <c r="Y126" s="7">
        <f t="shared" si="18"/>
        <v>16420.340000000084</v>
      </c>
      <c r="Z126" s="7">
        <f t="shared" si="18"/>
        <v>-597.90660000000207</v>
      </c>
      <c r="AA126" s="7">
        <f t="shared" si="18"/>
        <v>-21150.697549953591</v>
      </c>
      <c r="AB126" s="7">
        <f t="shared" si="18"/>
        <v>0</v>
      </c>
      <c r="AC126" s="14">
        <f t="shared" si="18"/>
        <v>-106.17181468164927</v>
      </c>
    </row>
    <row r="127" spans="1:29" x14ac:dyDescent="0.25">
      <c r="A127" s="7" t="s">
        <v>161</v>
      </c>
      <c r="B127" s="7" t="s">
        <v>166</v>
      </c>
      <c r="C127" s="1">
        <v>195.5</v>
      </c>
      <c r="D127" s="7">
        <v>2891606.15</v>
      </c>
      <c r="E127" s="27">
        <v>-214122.85973883278</v>
      </c>
      <c r="F127" s="7">
        <f t="shared" si="10"/>
        <v>2677483.2902611671</v>
      </c>
      <c r="G127" s="7">
        <v>217848.11</v>
      </c>
      <c r="H127" s="7">
        <v>35010.910000000003</v>
      </c>
      <c r="I127" s="7">
        <f t="shared" si="11"/>
        <v>2424624.2702611671</v>
      </c>
      <c r="J127" s="7">
        <v>0</v>
      </c>
      <c r="K127" s="14">
        <f t="shared" si="12"/>
        <v>13695.566702103157</v>
      </c>
      <c r="L127" s="1">
        <v>207.3</v>
      </c>
      <c r="M127" s="7">
        <v>2962120.11</v>
      </c>
      <c r="N127" s="7">
        <v>-221843.01979416411</v>
      </c>
      <c r="O127" s="7">
        <f t="shared" si="13"/>
        <v>2740277.0902058356</v>
      </c>
      <c r="P127" s="7">
        <v>206717.5</v>
      </c>
      <c r="Q127" s="7">
        <v>38257.918299999998</v>
      </c>
      <c r="R127" s="7">
        <f t="shared" si="14"/>
        <v>2495301.6719058356</v>
      </c>
      <c r="S127" s="7">
        <v>0</v>
      </c>
      <c r="T127" s="14">
        <f t="shared" si="15"/>
        <v>13218.895755937459</v>
      </c>
      <c r="U127" s="1">
        <f t="shared" si="18"/>
        <v>11.800000000000011</v>
      </c>
      <c r="V127" s="7">
        <f t="shared" si="18"/>
        <v>70513.959999999963</v>
      </c>
      <c r="W127" s="7">
        <f t="shared" si="18"/>
        <v>-7720.1600553313328</v>
      </c>
      <c r="X127" s="7">
        <f t="shared" si="18"/>
        <v>62793.799944668543</v>
      </c>
      <c r="Y127" s="7">
        <f t="shared" si="18"/>
        <v>-11130.609999999986</v>
      </c>
      <c r="Z127" s="7">
        <f t="shared" si="18"/>
        <v>3247.0082999999941</v>
      </c>
      <c r="AA127" s="7">
        <f t="shared" si="18"/>
        <v>70677.401644668542</v>
      </c>
      <c r="AB127" s="7">
        <f t="shared" si="18"/>
        <v>0</v>
      </c>
      <c r="AC127" s="14">
        <f t="shared" si="18"/>
        <v>-476.67094616569739</v>
      </c>
    </row>
    <row r="128" spans="1:29" x14ac:dyDescent="0.25">
      <c r="A128" s="7" t="s">
        <v>161</v>
      </c>
      <c r="B128" s="7" t="s">
        <v>167</v>
      </c>
      <c r="C128" s="1">
        <v>359.7</v>
      </c>
      <c r="D128" s="7">
        <v>4058597.85</v>
      </c>
      <c r="E128" s="27">
        <v>-300538.36279601156</v>
      </c>
      <c r="F128" s="7">
        <f t="shared" si="10"/>
        <v>3758059.4872039887</v>
      </c>
      <c r="G128" s="7">
        <v>412688.7</v>
      </c>
      <c r="H128" s="7">
        <v>82325.5</v>
      </c>
      <c r="I128" s="7">
        <f t="shared" si="11"/>
        <v>3263045.2872039885</v>
      </c>
      <c r="J128" s="7">
        <v>0</v>
      </c>
      <c r="K128" s="14">
        <f t="shared" si="12"/>
        <v>10447.76059828743</v>
      </c>
      <c r="L128" s="1">
        <v>351.9</v>
      </c>
      <c r="M128" s="7">
        <v>3996560.7399999998</v>
      </c>
      <c r="N128" s="7">
        <v>-299315.71659070876</v>
      </c>
      <c r="O128" s="7">
        <f t="shared" si="13"/>
        <v>3697245.0234092912</v>
      </c>
      <c r="P128" s="7">
        <v>410601.28</v>
      </c>
      <c r="Q128" s="7">
        <v>83554.228300000002</v>
      </c>
      <c r="R128" s="7">
        <f t="shared" si="14"/>
        <v>3203089.5151092908</v>
      </c>
      <c r="S128" s="7">
        <v>0</v>
      </c>
      <c r="T128" s="14">
        <f t="shared" si="15"/>
        <v>10506.521805653001</v>
      </c>
      <c r="U128" s="1">
        <f t="shared" si="18"/>
        <v>-7.8000000000000114</v>
      </c>
      <c r="V128" s="7">
        <f t="shared" si="18"/>
        <v>-62037.110000000335</v>
      </c>
      <c r="W128" s="7">
        <f t="shared" si="18"/>
        <v>1222.6462053027935</v>
      </c>
      <c r="X128" s="7">
        <f t="shared" si="18"/>
        <v>-60814.463794697542</v>
      </c>
      <c r="Y128" s="7">
        <f t="shared" si="18"/>
        <v>-2087.4199999999837</v>
      </c>
      <c r="Z128" s="7">
        <f t="shared" si="18"/>
        <v>1228.7283000000025</v>
      </c>
      <c r="AA128" s="7">
        <f t="shared" si="18"/>
        <v>-59955.772094697692</v>
      </c>
      <c r="AB128" s="7">
        <f t="shared" si="18"/>
        <v>0</v>
      </c>
      <c r="AC128" s="14">
        <f t="shared" si="18"/>
        <v>58.761207365570954</v>
      </c>
    </row>
    <row r="129" spans="1:29" x14ac:dyDescent="0.25">
      <c r="A129" s="7" t="s">
        <v>168</v>
      </c>
      <c r="B129" s="7" t="s">
        <v>168</v>
      </c>
      <c r="C129" s="1">
        <v>168.4</v>
      </c>
      <c r="D129" s="7">
        <v>2950576.29</v>
      </c>
      <c r="E129" s="27">
        <v>-218489.58686589997</v>
      </c>
      <c r="F129" s="7">
        <f t="shared" si="10"/>
        <v>2732086.7031341</v>
      </c>
      <c r="G129" s="7">
        <v>1105033.5</v>
      </c>
      <c r="H129" s="7">
        <v>98604.41</v>
      </c>
      <c r="I129" s="7">
        <f t="shared" si="11"/>
        <v>1528448.7931341</v>
      </c>
      <c r="J129" s="7">
        <v>0</v>
      </c>
      <c r="K129" s="14">
        <f t="shared" si="12"/>
        <v>16223.792773955462</v>
      </c>
      <c r="L129" s="1">
        <v>164.1</v>
      </c>
      <c r="M129" s="7">
        <v>2880321.69</v>
      </c>
      <c r="N129" s="7">
        <v>-215716.86425917083</v>
      </c>
      <c r="O129" s="7">
        <f t="shared" si="13"/>
        <v>2664604.8257408291</v>
      </c>
      <c r="P129" s="7">
        <v>1096122.1299999999</v>
      </c>
      <c r="Q129" s="7">
        <v>79270.849700000006</v>
      </c>
      <c r="R129" s="7">
        <f t="shared" si="14"/>
        <v>1489211.8460408293</v>
      </c>
      <c r="S129" s="7">
        <v>0</v>
      </c>
      <c r="T129" s="14">
        <f t="shared" si="15"/>
        <v>16237.689370754597</v>
      </c>
      <c r="U129" s="1">
        <f t="shared" si="18"/>
        <v>-4.3000000000000114</v>
      </c>
      <c r="V129" s="7">
        <f t="shared" si="18"/>
        <v>-70254.600000000093</v>
      </c>
      <c r="W129" s="7">
        <f t="shared" si="18"/>
        <v>2772.722606729134</v>
      </c>
      <c r="X129" s="7">
        <f t="shared" si="18"/>
        <v>-67481.877393270843</v>
      </c>
      <c r="Y129" s="7">
        <f t="shared" si="18"/>
        <v>-8911.3700000001118</v>
      </c>
      <c r="Z129" s="7">
        <f t="shared" si="18"/>
        <v>-19333.560299999997</v>
      </c>
      <c r="AA129" s="7">
        <f t="shared" si="18"/>
        <v>-39236.947093270719</v>
      </c>
      <c r="AB129" s="7">
        <f t="shared" si="18"/>
        <v>0</v>
      </c>
      <c r="AC129" s="14">
        <f t="shared" si="18"/>
        <v>13.896596799135295</v>
      </c>
    </row>
    <row r="130" spans="1:29" x14ac:dyDescent="0.25">
      <c r="A130" s="7" t="s">
        <v>168</v>
      </c>
      <c r="B130" s="7" t="s">
        <v>169</v>
      </c>
      <c r="C130" s="1">
        <v>316.7</v>
      </c>
      <c r="D130" s="7">
        <v>4132193.9600000004</v>
      </c>
      <c r="E130" s="27">
        <v>-305988.14008980169</v>
      </c>
      <c r="F130" s="7">
        <f t="shared" si="10"/>
        <v>3826205.8199101989</v>
      </c>
      <c r="G130" s="7">
        <v>1197469.6599999999</v>
      </c>
      <c r="H130" s="7">
        <v>125292.77</v>
      </c>
      <c r="I130" s="7">
        <f t="shared" si="11"/>
        <v>2503443.3899101992</v>
      </c>
      <c r="J130" s="7">
        <v>0</v>
      </c>
      <c r="K130" s="14">
        <f t="shared" si="12"/>
        <v>12081.483485665296</v>
      </c>
      <c r="L130" s="1">
        <v>344.5</v>
      </c>
      <c r="M130" s="7">
        <v>4306977.1000000006</v>
      </c>
      <c r="N130" s="7">
        <v>-322563.82947560883</v>
      </c>
      <c r="O130" s="7">
        <f t="shared" si="13"/>
        <v>3984413.2705243919</v>
      </c>
      <c r="P130" s="7">
        <v>1250852.8600000001</v>
      </c>
      <c r="Q130" s="7">
        <v>128429.1756</v>
      </c>
      <c r="R130" s="7">
        <f t="shared" si="14"/>
        <v>2605131.2349243914</v>
      </c>
      <c r="S130" s="7">
        <v>0</v>
      </c>
      <c r="T130" s="14">
        <f t="shared" si="15"/>
        <v>11565.78598120288</v>
      </c>
      <c r="U130" s="1">
        <f t="shared" si="18"/>
        <v>27.800000000000011</v>
      </c>
      <c r="V130" s="7">
        <f t="shared" si="18"/>
        <v>174783.14000000013</v>
      </c>
      <c r="W130" s="7">
        <f t="shared" si="18"/>
        <v>-16575.689385807142</v>
      </c>
      <c r="X130" s="7">
        <f t="shared" si="18"/>
        <v>158207.45061419299</v>
      </c>
      <c r="Y130" s="7">
        <f t="shared" si="18"/>
        <v>53383.200000000186</v>
      </c>
      <c r="Z130" s="7">
        <f t="shared" si="18"/>
        <v>3136.4055999999982</v>
      </c>
      <c r="AA130" s="7">
        <f t="shared" si="18"/>
        <v>101687.84501419216</v>
      </c>
      <c r="AB130" s="7">
        <f t="shared" si="18"/>
        <v>0</v>
      </c>
      <c r="AC130" s="14">
        <f t="shared" si="18"/>
        <v>-515.69750446241596</v>
      </c>
    </row>
    <row r="131" spans="1:29" x14ac:dyDescent="0.25">
      <c r="A131" s="7" t="s">
        <v>170</v>
      </c>
      <c r="B131" s="7" t="s">
        <v>171</v>
      </c>
      <c r="C131" s="1">
        <v>879.5</v>
      </c>
      <c r="D131" s="7">
        <v>8684571.2799999993</v>
      </c>
      <c r="E131" s="27">
        <v>-643090.7743363789</v>
      </c>
      <c r="F131" s="7">
        <f t="shared" si="10"/>
        <v>8041480.5056636203</v>
      </c>
      <c r="G131" s="7">
        <v>2343990.65</v>
      </c>
      <c r="H131" s="7">
        <v>286222.99</v>
      </c>
      <c r="I131" s="7">
        <f t="shared" si="11"/>
        <v>5411266.8656636197</v>
      </c>
      <c r="J131" s="7">
        <v>0</v>
      </c>
      <c r="K131" s="14">
        <f t="shared" si="12"/>
        <v>9143.2410524884817</v>
      </c>
      <c r="L131" s="1">
        <v>873.2</v>
      </c>
      <c r="M131" s="7">
        <v>8587261.1500000004</v>
      </c>
      <c r="N131" s="7">
        <v>-643128.52772101352</v>
      </c>
      <c r="O131" s="7">
        <f t="shared" si="13"/>
        <v>7944132.6222789865</v>
      </c>
      <c r="P131" s="7">
        <v>2513103.7599999998</v>
      </c>
      <c r="Q131" s="7">
        <v>300308.30379999999</v>
      </c>
      <c r="R131" s="7">
        <f t="shared" si="14"/>
        <v>5130720.5584789868</v>
      </c>
      <c r="S131" s="7">
        <v>0</v>
      </c>
      <c r="T131" s="14">
        <f t="shared" si="15"/>
        <v>9097.7240291788657</v>
      </c>
      <c r="U131" s="1">
        <f t="shared" si="18"/>
        <v>-6.2999999999999545</v>
      </c>
      <c r="V131" s="7">
        <f t="shared" si="18"/>
        <v>-97310.129999998957</v>
      </c>
      <c r="W131" s="7">
        <f t="shared" si="18"/>
        <v>-37.753384634619579</v>
      </c>
      <c r="X131" s="7">
        <f t="shared" si="18"/>
        <v>-97347.883384633809</v>
      </c>
      <c r="Y131" s="7">
        <f t="shared" si="18"/>
        <v>169113.10999999987</v>
      </c>
      <c r="Z131" s="7">
        <f t="shared" si="18"/>
        <v>14085.313800000004</v>
      </c>
      <c r="AA131" s="7">
        <f t="shared" si="18"/>
        <v>-280546.30718463287</v>
      </c>
      <c r="AB131" s="7">
        <f t="shared" si="18"/>
        <v>0</v>
      </c>
      <c r="AC131" s="14">
        <f t="shared" si="18"/>
        <v>-45.517023309615979</v>
      </c>
    </row>
    <row r="132" spans="1:29" x14ac:dyDescent="0.25">
      <c r="A132" s="7" t="s">
        <v>170</v>
      </c>
      <c r="B132" s="7" t="s">
        <v>170</v>
      </c>
      <c r="C132" s="1">
        <v>622.5</v>
      </c>
      <c r="D132" s="7">
        <v>6400307.6600000001</v>
      </c>
      <c r="E132" s="27">
        <v>-473941.50803267484</v>
      </c>
      <c r="F132" s="7">
        <f t="shared" si="10"/>
        <v>5926366.1519673252</v>
      </c>
      <c r="G132" s="7">
        <v>3676445.6</v>
      </c>
      <c r="H132" s="7">
        <v>573821.69999999995</v>
      </c>
      <c r="I132" s="7">
        <f t="shared" si="11"/>
        <v>1676098.8519673252</v>
      </c>
      <c r="J132" s="7">
        <v>0</v>
      </c>
      <c r="K132" s="14">
        <f t="shared" si="12"/>
        <v>9520.2669107908841</v>
      </c>
      <c r="L132" s="1">
        <v>643.1</v>
      </c>
      <c r="M132" s="7">
        <v>6538488.9399999995</v>
      </c>
      <c r="N132" s="7">
        <v>-489689.16771587054</v>
      </c>
      <c r="O132" s="7">
        <f t="shared" si="13"/>
        <v>6048799.7722841287</v>
      </c>
      <c r="P132" s="7">
        <v>3831444.78</v>
      </c>
      <c r="Q132" s="7">
        <v>626752.57949999999</v>
      </c>
      <c r="R132" s="7">
        <f t="shared" si="14"/>
        <v>1590602.4127841289</v>
      </c>
      <c r="S132" s="7">
        <v>0</v>
      </c>
      <c r="T132" s="14">
        <f t="shared" si="15"/>
        <v>9405.6908292398202</v>
      </c>
      <c r="U132" s="1">
        <f t="shared" si="18"/>
        <v>20.600000000000023</v>
      </c>
      <c r="V132" s="7">
        <f t="shared" si="18"/>
        <v>138181.27999999933</v>
      </c>
      <c r="W132" s="7">
        <f t="shared" si="18"/>
        <v>-15747.659683195699</v>
      </c>
      <c r="X132" s="7">
        <f t="shared" si="18"/>
        <v>122433.62031680346</v>
      </c>
      <c r="Y132" s="7">
        <f t="shared" si="18"/>
        <v>154999.1799999997</v>
      </c>
      <c r="Z132" s="7">
        <f t="shared" si="18"/>
        <v>52930.879500000039</v>
      </c>
      <c r="AA132" s="7">
        <f t="shared" si="18"/>
        <v>-85496.439183196286</v>
      </c>
      <c r="AB132" s="7">
        <f t="shared" si="18"/>
        <v>0</v>
      </c>
      <c r="AC132" s="14">
        <f t="shared" si="18"/>
        <v>-114.57608155106391</v>
      </c>
    </row>
    <row r="133" spans="1:29" x14ac:dyDescent="0.25">
      <c r="A133" s="7" t="s">
        <v>172</v>
      </c>
      <c r="B133" s="7" t="s">
        <v>173</v>
      </c>
      <c r="C133" s="1">
        <v>579</v>
      </c>
      <c r="D133" s="7">
        <v>5612528.8700000001</v>
      </c>
      <c r="E133" s="27">
        <v>-415606.64546627819</v>
      </c>
      <c r="F133" s="7">
        <f t="shared" ref="F133:F181" si="19">D133+E133</f>
        <v>5196922.2245337218</v>
      </c>
      <c r="G133" s="7">
        <v>2119143.94</v>
      </c>
      <c r="H133" s="7">
        <v>232063.59</v>
      </c>
      <c r="I133" s="7">
        <f t="shared" ref="I133:I181" si="20">F133-G133-H133</f>
        <v>2845714.694533722</v>
      </c>
      <c r="J133" s="7">
        <v>0</v>
      </c>
      <c r="K133" s="14">
        <f t="shared" ref="K133:K181" si="21">F133/C133</f>
        <v>8975.686052735271</v>
      </c>
      <c r="L133" s="1">
        <v>584.9</v>
      </c>
      <c r="M133" s="7">
        <v>5671163.8399999999</v>
      </c>
      <c r="N133" s="7">
        <v>-424732.30837795691</v>
      </c>
      <c r="O133" s="7">
        <f t="shared" ref="O133:O181" si="22">M133+N133</f>
        <v>5246431.5316220429</v>
      </c>
      <c r="P133" s="7">
        <v>2135904.09</v>
      </c>
      <c r="Q133" s="7">
        <v>228513.36920000002</v>
      </c>
      <c r="R133" s="7">
        <f t="shared" ref="R133:R181" si="23">O133-P133-Q133</f>
        <v>2882014.072422043</v>
      </c>
      <c r="S133" s="7">
        <v>0</v>
      </c>
      <c r="T133" s="14">
        <f t="shared" ref="T133:T181" si="24">O133/L133</f>
        <v>8969.7923262472959</v>
      </c>
      <c r="U133" s="1">
        <f t="shared" si="18"/>
        <v>5.8999999999999773</v>
      </c>
      <c r="V133" s="7">
        <f t="shared" si="18"/>
        <v>58634.969999999739</v>
      </c>
      <c r="W133" s="7">
        <f t="shared" si="18"/>
        <v>-9125.6629116787226</v>
      </c>
      <c r="X133" s="7">
        <f t="shared" si="18"/>
        <v>49509.307088321075</v>
      </c>
      <c r="Y133" s="7">
        <f t="shared" si="18"/>
        <v>16760.149999999907</v>
      </c>
      <c r="Z133" s="7">
        <f t="shared" si="18"/>
        <v>-3550.220799999981</v>
      </c>
      <c r="AA133" s="7">
        <f t="shared" si="18"/>
        <v>36299.377888320945</v>
      </c>
      <c r="AB133" s="7">
        <f t="shared" si="18"/>
        <v>0</v>
      </c>
      <c r="AC133" s="14">
        <f t="shared" si="18"/>
        <v>-5.8937264879750728</v>
      </c>
    </row>
    <row r="134" spans="1:29" x14ac:dyDescent="0.25">
      <c r="A134" s="7" t="s">
        <v>172</v>
      </c>
      <c r="B134" s="7" t="s">
        <v>174</v>
      </c>
      <c r="C134" s="1">
        <v>297.8</v>
      </c>
      <c r="D134" s="7">
        <v>3409212.3</v>
      </c>
      <c r="E134" s="27">
        <v>-252451.49209991944</v>
      </c>
      <c r="F134" s="7">
        <f t="shared" si="19"/>
        <v>3156760.8079000805</v>
      </c>
      <c r="G134" s="7">
        <v>888883.35</v>
      </c>
      <c r="H134" s="7">
        <v>91036.59</v>
      </c>
      <c r="I134" s="7">
        <f t="shared" si="20"/>
        <v>2176840.8679000805</v>
      </c>
      <c r="J134" s="7">
        <v>0</v>
      </c>
      <c r="K134" s="14">
        <f t="shared" si="21"/>
        <v>10600.271349563734</v>
      </c>
      <c r="L134" s="1">
        <v>328</v>
      </c>
      <c r="M134" s="7">
        <v>3635099.07</v>
      </c>
      <c r="N134" s="7">
        <v>-272244.65078823472</v>
      </c>
      <c r="O134" s="7">
        <f t="shared" si="22"/>
        <v>3362854.4192117653</v>
      </c>
      <c r="P134" s="7">
        <v>893921.99</v>
      </c>
      <c r="Q134" s="7">
        <v>87734.988000000012</v>
      </c>
      <c r="R134" s="7">
        <f t="shared" si="23"/>
        <v>2381197.4412117656</v>
      </c>
      <c r="S134" s="7">
        <v>0</v>
      </c>
      <c r="T134" s="14">
        <f t="shared" si="24"/>
        <v>10252.604936621236</v>
      </c>
      <c r="U134" s="1">
        <f t="shared" si="18"/>
        <v>30.199999999999989</v>
      </c>
      <c r="V134" s="7">
        <f t="shared" si="18"/>
        <v>225886.77000000002</v>
      </c>
      <c r="W134" s="7">
        <f t="shared" si="18"/>
        <v>-19793.158688315278</v>
      </c>
      <c r="X134" s="7">
        <f t="shared" si="18"/>
        <v>206093.61131168483</v>
      </c>
      <c r="Y134" s="7">
        <f t="shared" si="18"/>
        <v>5038.640000000014</v>
      </c>
      <c r="Z134" s="7">
        <f t="shared" si="18"/>
        <v>-3301.6019999999844</v>
      </c>
      <c r="AA134" s="7">
        <f t="shared" si="18"/>
        <v>204356.57331168512</v>
      </c>
      <c r="AB134" s="7">
        <f t="shared" si="18"/>
        <v>0</v>
      </c>
      <c r="AC134" s="14">
        <f t="shared" si="18"/>
        <v>-347.66641294249894</v>
      </c>
    </row>
    <row r="135" spans="1:29" x14ac:dyDescent="0.25">
      <c r="A135" s="7" t="s">
        <v>175</v>
      </c>
      <c r="B135" s="7" t="s">
        <v>176</v>
      </c>
      <c r="C135" s="1">
        <v>1648.3</v>
      </c>
      <c r="D135" s="7">
        <v>19572747.960000001</v>
      </c>
      <c r="E135" s="27">
        <v>-1449358.0898431155</v>
      </c>
      <c r="F135" s="7">
        <f t="shared" si="19"/>
        <v>18123389.870156884</v>
      </c>
      <c r="G135" s="7">
        <v>12731243.369999999</v>
      </c>
      <c r="H135" s="7">
        <v>479559.11</v>
      </c>
      <c r="I135" s="7">
        <f t="shared" si="20"/>
        <v>4912587.3901568847</v>
      </c>
      <c r="J135" s="7">
        <v>0</v>
      </c>
      <c r="K135" s="14">
        <f t="shared" si="21"/>
        <v>10995.201037527686</v>
      </c>
      <c r="L135" s="1">
        <v>1646.1</v>
      </c>
      <c r="M135" s="7">
        <v>19475621.759999998</v>
      </c>
      <c r="N135" s="7">
        <v>-1458594.0418220693</v>
      </c>
      <c r="O135" s="7">
        <f t="shared" si="22"/>
        <v>18017027.71817793</v>
      </c>
      <c r="P135" s="7">
        <v>13280350.550000001</v>
      </c>
      <c r="Q135" s="7">
        <v>479559.11109999998</v>
      </c>
      <c r="R135" s="7">
        <f t="shared" si="23"/>
        <v>4257118.0570779284</v>
      </c>
      <c r="S135" s="7">
        <v>0</v>
      </c>
      <c r="T135" s="14">
        <f t="shared" si="24"/>
        <v>10945.281403425022</v>
      </c>
      <c r="U135" s="1">
        <f t="shared" si="18"/>
        <v>-2.2000000000000455</v>
      </c>
      <c r="V135" s="7">
        <f t="shared" si="18"/>
        <v>-97126.20000000298</v>
      </c>
      <c r="W135" s="7">
        <f t="shared" si="18"/>
        <v>-9235.9519789537881</v>
      </c>
      <c r="X135" s="7">
        <f t="shared" si="18"/>
        <v>-106362.15197895467</v>
      </c>
      <c r="Y135" s="7">
        <f t="shared" si="18"/>
        <v>549107.18000000156</v>
      </c>
      <c r="Z135" s="7">
        <f t="shared" si="18"/>
        <v>1.0999999940395355E-3</v>
      </c>
      <c r="AA135" s="7">
        <f t="shared" si="18"/>
        <v>-655469.33307895623</v>
      </c>
      <c r="AB135" s="7">
        <f t="shared" si="18"/>
        <v>0</v>
      </c>
      <c r="AC135" s="14">
        <f t="shared" si="18"/>
        <v>-49.919634102663622</v>
      </c>
    </row>
    <row r="136" spans="1:29" x14ac:dyDescent="0.25">
      <c r="A136" s="7" t="s">
        <v>177</v>
      </c>
      <c r="B136" s="7" t="s">
        <v>178</v>
      </c>
      <c r="C136" s="1">
        <v>199.6</v>
      </c>
      <c r="D136" s="7">
        <v>2850170.8</v>
      </c>
      <c r="E136" s="27">
        <v>-211054.58032039279</v>
      </c>
      <c r="F136" s="7">
        <f t="shared" si="19"/>
        <v>2639116.2196796071</v>
      </c>
      <c r="G136" s="7">
        <v>460409.19</v>
      </c>
      <c r="H136" s="7">
        <v>59656.53</v>
      </c>
      <c r="I136" s="7">
        <f t="shared" si="20"/>
        <v>2119050.4996796073</v>
      </c>
      <c r="J136" s="7">
        <v>0</v>
      </c>
      <c r="K136" s="14">
        <f t="shared" si="21"/>
        <v>13222.025148695426</v>
      </c>
      <c r="L136" s="1">
        <v>194.3</v>
      </c>
      <c r="M136" s="7">
        <v>2814879.99</v>
      </c>
      <c r="N136" s="7">
        <v>-210815.71784736525</v>
      </c>
      <c r="O136" s="7">
        <f t="shared" si="22"/>
        <v>2604064.2721526348</v>
      </c>
      <c r="P136" s="7">
        <v>439360.71</v>
      </c>
      <c r="Q136" s="7">
        <v>66022.660099999994</v>
      </c>
      <c r="R136" s="7">
        <f t="shared" si="23"/>
        <v>2098680.9020526349</v>
      </c>
      <c r="S136" s="7">
        <v>0</v>
      </c>
      <c r="T136" s="14">
        <f t="shared" si="24"/>
        <v>13402.286526776297</v>
      </c>
      <c r="U136" s="1">
        <f t="shared" si="18"/>
        <v>-5.2999999999999829</v>
      </c>
      <c r="V136" s="7">
        <f t="shared" si="18"/>
        <v>-35290.80999999959</v>
      </c>
      <c r="W136" s="7">
        <f t="shared" si="18"/>
        <v>238.86247302754782</v>
      </c>
      <c r="X136" s="7">
        <f t="shared" si="18"/>
        <v>-35051.947526972275</v>
      </c>
      <c r="Y136" s="7">
        <f t="shared" si="18"/>
        <v>-21048.479999999981</v>
      </c>
      <c r="Z136" s="7">
        <f t="shared" si="18"/>
        <v>6366.1300999999949</v>
      </c>
      <c r="AA136" s="7">
        <f t="shared" si="18"/>
        <v>-20369.597626972478</v>
      </c>
      <c r="AB136" s="7">
        <f t="shared" si="18"/>
        <v>0</v>
      </c>
      <c r="AC136" s="14">
        <f t="shared" si="18"/>
        <v>180.26137808087151</v>
      </c>
    </row>
    <row r="137" spans="1:29" x14ac:dyDescent="0.25">
      <c r="A137" s="7" t="s">
        <v>177</v>
      </c>
      <c r="B137" s="7" t="s">
        <v>179</v>
      </c>
      <c r="C137" s="1">
        <v>1477.9</v>
      </c>
      <c r="D137" s="7">
        <v>13600810.630000001</v>
      </c>
      <c r="E137" s="27">
        <v>-1007137.3194658326</v>
      </c>
      <c r="F137" s="7">
        <f t="shared" si="19"/>
        <v>12593673.310534168</v>
      </c>
      <c r="G137" s="7">
        <v>1634789.43</v>
      </c>
      <c r="H137" s="7">
        <v>242781.09</v>
      </c>
      <c r="I137" s="7">
        <f t="shared" si="20"/>
        <v>10716102.790534168</v>
      </c>
      <c r="J137" s="7">
        <v>0</v>
      </c>
      <c r="K137" s="14">
        <f t="shared" si="21"/>
        <v>8521.3297994006134</v>
      </c>
      <c r="L137" s="1">
        <v>1484.3</v>
      </c>
      <c r="M137" s="7">
        <v>13628899.08</v>
      </c>
      <c r="N137" s="7">
        <v>-1020713.5484378131</v>
      </c>
      <c r="O137" s="7">
        <f t="shared" si="22"/>
        <v>12608185.531562187</v>
      </c>
      <c r="P137" s="7">
        <v>1618612.55</v>
      </c>
      <c r="Q137" s="7">
        <v>271418.92560000002</v>
      </c>
      <c r="R137" s="7">
        <f t="shared" si="23"/>
        <v>10718154.055962186</v>
      </c>
      <c r="S137" s="7">
        <v>0</v>
      </c>
      <c r="T137" s="14">
        <f t="shared" si="24"/>
        <v>8494.3647049533029</v>
      </c>
      <c r="U137" s="1">
        <f t="shared" si="18"/>
        <v>6.3999999999998636</v>
      </c>
      <c r="V137" s="7">
        <f t="shared" si="18"/>
        <v>28088.449999999255</v>
      </c>
      <c r="W137" s="7">
        <f t="shared" si="18"/>
        <v>-13576.228971980512</v>
      </c>
      <c r="X137" s="7">
        <f t="shared" si="18"/>
        <v>14512.221028018743</v>
      </c>
      <c r="Y137" s="7">
        <f t="shared" si="18"/>
        <v>-16176.879999999888</v>
      </c>
      <c r="Z137" s="7">
        <f t="shared" si="18"/>
        <v>28637.83560000002</v>
      </c>
      <c r="AA137" s="7">
        <f t="shared" si="18"/>
        <v>2051.2654280178249</v>
      </c>
      <c r="AB137" s="7">
        <f t="shared" si="18"/>
        <v>0</v>
      </c>
      <c r="AC137" s="14">
        <f t="shared" si="18"/>
        <v>-26.965094447310548</v>
      </c>
    </row>
    <row r="138" spans="1:29" x14ac:dyDescent="0.25">
      <c r="A138" s="7" t="s">
        <v>177</v>
      </c>
      <c r="B138" s="7" t="s">
        <v>180</v>
      </c>
      <c r="C138" s="1">
        <v>289.5</v>
      </c>
      <c r="D138" s="7">
        <v>3387301.54</v>
      </c>
      <c r="E138" s="27">
        <v>-250829.00468397202</v>
      </c>
      <c r="F138" s="7">
        <f t="shared" si="19"/>
        <v>3136472.5353160282</v>
      </c>
      <c r="G138" s="7">
        <v>667979.9</v>
      </c>
      <c r="H138" s="7">
        <v>90191.8</v>
      </c>
      <c r="I138" s="7">
        <f t="shared" si="20"/>
        <v>2378300.8353160284</v>
      </c>
      <c r="J138" s="7">
        <v>0</v>
      </c>
      <c r="K138" s="14">
        <f t="shared" si="21"/>
        <v>10834.102021817023</v>
      </c>
      <c r="L138" s="1">
        <v>283.89999999999998</v>
      </c>
      <c r="M138" s="7">
        <v>3320949.03</v>
      </c>
      <c r="N138" s="7">
        <v>-248716.9101990601</v>
      </c>
      <c r="O138" s="7">
        <f t="shared" si="22"/>
        <v>3072232.1198009397</v>
      </c>
      <c r="P138" s="7">
        <v>654686.68000000005</v>
      </c>
      <c r="Q138" s="7">
        <v>90191.795500000007</v>
      </c>
      <c r="R138" s="7">
        <f t="shared" si="23"/>
        <v>2327353.6443009395</v>
      </c>
      <c r="S138" s="7">
        <v>0</v>
      </c>
      <c r="T138" s="14">
        <f t="shared" si="24"/>
        <v>10821.52912927418</v>
      </c>
      <c r="U138" s="1">
        <f t="shared" si="18"/>
        <v>-5.6000000000000227</v>
      </c>
      <c r="V138" s="7">
        <f t="shared" si="18"/>
        <v>-66352.510000000242</v>
      </c>
      <c r="W138" s="7">
        <f t="shared" si="18"/>
        <v>2112.0944849119114</v>
      </c>
      <c r="X138" s="7">
        <f t="shared" si="18"/>
        <v>-64240.415515088476</v>
      </c>
      <c r="Y138" s="7">
        <f t="shared" si="18"/>
        <v>-13293.219999999972</v>
      </c>
      <c r="Z138" s="7">
        <f t="shared" si="18"/>
        <v>-4.4999999954598024E-3</v>
      </c>
      <c r="AA138" s="7">
        <f t="shared" si="18"/>
        <v>-50947.191015088931</v>
      </c>
      <c r="AB138" s="7">
        <f t="shared" si="18"/>
        <v>0</v>
      </c>
      <c r="AC138" s="14">
        <f t="shared" si="18"/>
        <v>-12.572892542842965</v>
      </c>
    </row>
    <row r="139" spans="1:29" x14ac:dyDescent="0.25">
      <c r="A139" s="7" t="s">
        <v>177</v>
      </c>
      <c r="B139" s="7" t="s">
        <v>181</v>
      </c>
      <c r="C139" s="1">
        <v>231.3</v>
      </c>
      <c r="D139" s="7">
        <v>3043347.04</v>
      </c>
      <c r="E139" s="27">
        <v>-225359.24243435156</v>
      </c>
      <c r="F139" s="7">
        <f t="shared" si="19"/>
        <v>2817987.7975656483</v>
      </c>
      <c r="G139" s="7">
        <v>356491.88</v>
      </c>
      <c r="H139" s="7">
        <v>43745.23</v>
      </c>
      <c r="I139" s="7">
        <f t="shared" si="20"/>
        <v>2417750.6875656485</v>
      </c>
      <c r="J139" s="7">
        <v>0</v>
      </c>
      <c r="K139" s="14">
        <f t="shared" si="21"/>
        <v>12183.25896050864</v>
      </c>
      <c r="L139" s="1">
        <v>230.1</v>
      </c>
      <c r="M139" s="7">
        <v>2993023.98</v>
      </c>
      <c r="N139" s="7">
        <v>-224157.51332904183</v>
      </c>
      <c r="O139" s="7">
        <f t="shared" si="22"/>
        <v>2768866.4666709583</v>
      </c>
      <c r="P139" s="7">
        <v>347676.3</v>
      </c>
      <c r="Q139" s="7">
        <v>46524.955800000003</v>
      </c>
      <c r="R139" s="7">
        <f t="shared" si="23"/>
        <v>2374665.2108709584</v>
      </c>
      <c r="S139" s="7">
        <v>0</v>
      </c>
      <c r="T139" s="14">
        <f t="shared" si="24"/>
        <v>12033.31797770951</v>
      </c>
      <c r="U139" s="1">
        <f t="shared" si="18"/>
        <v>-1.2000000000000171</v>
      </c>
      <c r="V139" s="7">
        <f t="shared" si="18"/>
        <v>-50323.060000000056</v>
      </c>
      <c r="W139" s="7">
        <f t="shared" si="18"/>
        <v>1201.7291053097288</v>
      </c>
      <c r="X139" s="7">
        <f t="shared" si="18"/>
        <v>-49121.330894690007</v>
      </c>
      <c r="Y139" s="7">
        <f t="shared" si="18"/>
        <v>-8815.5800000000163</v>
      </c>
      <c r="Z139" s="7">
        <f t="shared" si="18"/>
        <v>2779.7258000000002</v>
      </c>
      <c r="AA139" s="7">
        <f t="shared" si="18"/>
        <v>-43085.476694690064</v>
      </c>
      <c r="AB139" s="7">
        <f t="shared" si="18"/>
        <v>0</v>
      </c>
      <c r="AC139" s="14">
        <f t="shared" si="18"/>
        <v>-149.94098279912942</v>
      </c>
    </row>
    <row r="140" spans="1:29" x14ac:dyDescent="0.25">
      <c r="A140" s="7" t="s">
        <v>182</v>
      </c>
      <c r="B140" s="7" t="s">
        <v>183</v>
      </c>
      <c r="C140" s="1">
        <v>16265.4</v>
      </c>
      <c r="D140" s="7">
        <v>153307166.54999998</v>
      </c>
      <c r="E140" s="27">
        <v>-11352365.162227754</v>
      </c>
      <c r="F140" s="7">
        <f t="shared" si="19"/>
        <v>141954801.38777223</v>
      </c>
      <c r="G140" s="7">
        <v>27448767.920000002</v>
      </c>
      <c r="H140" s="7">
        <v>2567576.04</v>
      </c>
      <c r="I140" s="7">
        <f t="shared" si="20"/>
        <v>111938457.42777222</v>
      </c>
      <c r="J140" s="7">
        <v>0</v>
      </c>
      <c r="K140" s="14">
        <f t="shared" si="21"/>
        <v>8727.4091868489086</v>
      </c>
      <c r="L140" s="1">
        <v>16095.1</v>
      </c>
      <c r="M140" s="7">
        <v>151704734.61000001</v>
      </c>
      <c r="N140" s="7">
        <v>-11361671.773314636</v>
      </c>
      <c r="O140" s="7">
        <f t="shared" si="22"/>
        <v>140343062.83668539</v>
      </c>
      <c r="P140" s="7">
        <v>28130190.469999999</v>
      </c>
      <c r="Q140" s="7">
        <v>2866405.4267000002</v>
      </c>
      <c r="R140" s="7">
        <f t="shared" si="23"/>
        <v>109346466.93998539</v>
      </c>
      <c r="S140" s="7">
        <v>0</v>
      </c>
      <c r="T140" s="14">
        <f t="shared" si="24"/>
        <v>8719.6142202710998</v>
      </c>
      <c r="U140" s="1">
        <f t="shared" si="18"/>
        <v>-170.29999999999927</v>
      </c>
      <c r="V140" s="7">
        <f t="shared" si="18"/>
        <v>-1602431.9399999678</v>
      </c>
      <c r="W140" s="7">
        <f t="shared" si="18"/>
        <v>-9306.6110868826509</v>
      </c>
      <c r="X140" s="7">
        <f t="shared" si="18"/>
        <v>-1611738.551086843</v>
      </c>
      <c r="Y140" s="7">
        <f t="shared" si="18"/>
        <v>681422.54999999702</v>
      </c>
      <c r="Z140" s="7">
        <f t="shared" si="18"/>
        <v>298829.38670000015</v>
      </c>
      <c r="AA140" s="7">
        <f t="shared" si="18"/>
        <v>-2591990.4877868295</v>
      </c>
      <c r="AB140" s="7">
        <f t="shared" si="18"/>
        <v>0</v>
      </c>
      <c r="AC140" s="14">
        <f t="shared" si="18"/>
        <v>-7.7949665778087365</v>
      </c>
    </row>
    <row r="141" spans="1:29" x14ac:dyDescent="0.25">
      <c r="A141" s="7" t="s">
        <v>182</v>
      </c>
      <c r="B141" s="7" t="s">
        <v>184</v>
      </c>
      <c r="C141" s="1">
        <v>9694.9</v>
      </c>
      <c r="D141" s="7">
        <v>84492900.969999999</v>
      </c>
      <c r="E141" s="27">
        <v>-6256682.4957563458</v>
      </c>
      <c r="F141" s="7">
        <f t="shared" si="19"/>
        <v>78236218.474243656</v>
      </c>
      <c r="G141" s="7">
        <v>18919668.670000002</v>
      </c>
      <c r="H141" s="7">
        <v>669600.98</v>
      </c>
      <c r="I141" s="7">
        <f t="shared" si="20"/>
        <v>58646948.824243657</v>
      </c>
      <c r="J141" s="7">
        <v>0</v>
      </c>
      <c r="K141" s="14">
        <f t="shared" si="21"/>
        <v>8069.8324350167259</v>
      </c>
      <c r="L141" s="1">
        <v>9579.7000000000007</v>
      </c>
      <c r="M141" s="7">
        <v>83077675.624000013</v>
      </c>
      <c r="N141" s="7">
        <v>-6221963.2403455032</v>
      </c>
      <c r="O141" s="7">
        <f t="shared" si="22"/>
        <v>76855712.383654505</v>
      </c>
      <c r="P141" s="7">
        <v>19454642.34</v>
      </c>
      <c r="Q141" s="7">
        <v>1901541.8954</v>
      </c>
      <c r="R141" s="7">
        <f t="shared" si="23"/>
        <v>55499528.148254499</v>
      </c>
      <c r="S141" s="7">
        <v>0</v>
      </c>
      <c r="T141" s="14">
        <f t="shared" si="24"/>
        <v>8022.7681851889411</v>
      </c>
      <c r="U141" s="1">
        <f t="shared" si="18"/>
        <v>-115.19999999999891</v>
      </c>
      <c r="V141" s="7">
        <f t="shared" si="18"/>
        <v>-1415225.3459999859</v>
      </c>
      <c r="W141" s="7">
        <f t="shared" si="18"/>
        <v>34719.255410842597</v>
      </c>
      <c r="X141" s="7">
        <f t="shared" si="18"/>
        <v>-1380506.0905891508</v>
      </c>
      <c r="Y141" s="7">
        <f t="shared" si="18"/>
        <v>534973.66999999806</v>
      </c>
      <c r="Z141" s="7">
        <f t="shared" si="18"/>
        <v>1231940.9154000001</v>
      </c>
      <c r="AA141" s="7">
        <f t="shared" si="18"/>
        <v>-3147420.6759891585</v>
      </c>
      <c r="AB141" s="7">
        <f t="shared" si="18"/>
        <v>0</v>
      </c>
      <c r="AC141" s="14">
        <f t="shared" si="18"/>
        <v>-47.064249827784806</v>
      </c>
    </row>
    <row r="142" spans="1:29" x14ac:dyDescent="0.25">
      <c r="A142" s="7" t="s">
        <v>185</v>
      </c>
      <c r="B142" s="7" t="s">
        <v>186</v>
      </c>
      <c r="C142" s="1">
        <v>696.2</v>
      </c>
      <c r="D142" s="7">
        <v>6618358.5300000003</v>
      </c>
      <c r="E142" s="27">
        <v>-490088.13154602592</v>
      </c>
      <c r="F142" s="7">
        <f t="shared" si="19"/>
        <v>6128270.3984539742</v>
      </c>
      <c r="G142" s="7">
        <v>3175862.7</v>
      </c>
      <c r="H142" s="7">
        <v>124298.09</v>
      </c>
      <c r="I142" s="7">
        <f t="shared" si="20"/>
        <v>2828109.6084539741</v>
      </c>
      <c r="J142" s="7">
        <v>0</v>
      </c>
      <c r="K142" s="14">
        <f t="shared" si="21"/>
        <v>8802.4567630766651</v>
      </c>
      <c r="L142" s="1">
        <v>708.3</v>
      </c>
      <c r="M142" s="7">
        <v>6693770.96</v>
      </c>
      <c r="N142" s="7">
        <v>-501318.75428133155</v>
      </c>
      <c r="O142" s="7">
        <f t="shared" si="22"/>
        <v>6192452.2057186682</v>
      </c>
      <c r="P142" s="7">
        <v>3468433.31</v>
      </c>
      <c r="Q142" s="7">
        <v>140083.6874</v>
      </c>
      <c r="R142" s="7">
        <f t="shared" si="23"/>
        <v>2583935.208318668</v>
      </c>
      <c r="S142" s="7">
        <v>0</v>
      </c>
      <c r="T142" s="14">
        <f t="shared" si="24"/>
        <v>8742.6968879269643</v>
      </c>
      <c r="U142" s="1">
        <f t="shared" si="18"/>
        <v>12.099999999999909</v>
      </c>
      <c r="V142" s="7">
        <f t="shared" si="18"/>
        <v>75412.429999999702</v>
      </c>
      <c r="W142" s="7">
        <f t="shared" si="18"/>
        <v>-11230.622735305631</v>
      </c>
      <c r="X142" s="7">
        <f t="shared" si="18"/>
        <v>64181.807264694013</v>
      </c>
      <c r="Y142" s="7">
        <f t="shared" si="18"/>
        <v>292570.60999999987</v>
      </c>
      <c r="Z142" s="7">
        <f t="shared" si="18"/>
        <v>15785.597399999999</v>
      </c>
      <c r="AA142" s="7">
        <f t="shared" si="18"/>
        <v>-244174.40013530618</v>
      </c>
      <c r="AB142" s="7">
        <f t="shared" si="18"/>
        <v>0</v>
      </c>
      <c r="AC142" s="14">
        <f t="shared" si="18"/>
        <v>-59.759875149700747</v>
      </c>
    </row>
    <row r="143" spans="1:29" x14ac:dyDescent="0.25">
      <c r="A143" s="7" t="s">
        <v>185</v>
      </c>
      <c r="B143" s="7" t="s">
        <v>187</v>
      </c>
      <c r="C143" s="1">
        <v>496.8</v>
      </c>
      <c r="D143" s="7">
        <v>4800337.5</v>
      </c>
      <c r="E143" s="27">
        <v>-355464.03621100308</v>
      </c>
      <c r="F143" s="7">
        <f t="shared" si="19"/>
        <v>4444873.4637889974</v>
      </c>
      <c r="G143" s="7">
        <v>441425.06</v>
      </c>
      <c r="H143" s="7">
        <v>44747.93</v>
      </c>
      <c r="I143" s="7">
        <f t="shared" si="20"/>
        <v>3958700.4737889972</v>
      </c>
      <c r="J143" s="7">
        <v>0</v>
      </c>
      <c r="K143" s="14">
        <f t="shared" si="21"/>
        <v>8947.0077773530538</v>
      </c>
      <c r="L143" s="1">
        <v>481</v>
      </c>
      <c r="M143" s="7">
        <v>4612522.6900000004</v>
      </c>
      <c r="N143" s="7">
        <v>-345447.1542069579</v>
      </c>
      <c r="O143" s="7">
        <f t="shared" si="22"/>
        <v>4267075.5357930427</v>
      </c>
      <c r="P143" s="7">
        <v>510468.68</v>
      </c>
      <c r="Q143" s="7">
        <v>47516.361700000001</v>
      </c>
      <c r="R143" s="7">
        <f t="shared" si="23"/>
        <v>3709090.4940930428</v>
      </c>
      <c r="S143" s="7">
        <v>0</v>
      </c>
      <c r="T143" s="14">
        <f t="shared" si="24"/>
        <v>8871.2589101726462</v>
      </c>
      <c r="U143" s="1">
        <f t="shared" si="18"/>
        <v>-15.800000000000011</v>
      </c>
      <c r="V143" s="7">
        <f t="shared" si="18"/>
        <v>-187814.80999999959</v>
      </c>
      <c r="W143" s="7">
        <f t="shared" si="18"/>
        <v>10016.882004045183</v>
      </c>
      <c r="X143" s="7">
        <f t="shared" si="18"/>
        <v>-177797.92799595464</v>
      </c>
      <c r="Y143" s="7">
        <f t="shared" si="18"/>
        <v>69043.62</v>
      </c>
      <c r="Z143" s="7">
        <f t="shared" si="18"/>
        <v>2768.431700000001</v>
      </c>
      <c r="AA143" s="7">
        <f t="shared" si="18"/>
        <v>-249609.97969595436</v>
      </c>
      <c r="AB143" s="7">
        <f t="shared" si="18"/>
        <v>0</v>
      </c>
      <c r="AC143" s="14">
        <f t="shared" si="18"/>
        <v>-75.748867180407615</v>
      </c>
    </row>
    <row r="144" spans="1:29" x14ac:dyDescent="0.25">
      <c r="A144" s="7" t="s">
        <v>188</v>
      </c>
      <c r="B144" s="7" t="s">
        <v>189</v>
      </c>
      <c r="C144" s="1">
        <v>432.3</v>
      </c>
      <c r="D144" s="7">
        <v>4517828.5599999996</v>
      </c>
      <c r="E144" s="27">
        <v>-334544.30544663657</v>
      </c>
      <c r="F144" s="7">
        <f t="shared" si="19"/>
        <v>4183284.2545533632</v>
      </c>
      <c r="G144" s="7">
        <v>1374331.11</v>
      </c>
      <c r="H144" s="7">
        <v>196600.55</v>
      </c>
      <c r="I144" s="7">
        <f t="shared" si="20"/>
        <v>2612352.5945533635</v>
      </c>
      <c r="J144" s="7">
        <v>0</v>
      </c>
      <c r="K144" s="14">
        <f t="shared" si="21"/>
        <v>9676.808361215275</v>
      </c>
      <c r="L144" s="1">
        <v>434.2</v>
      </c>
      <c r="M144" s="7">
        <v>4446844.7399999993</v>
      </c>
      <c r="N144" s="7">
        <v>-333038.98189239681</v>
      </c>
      <c r="O144" s="7">
        <f t="shared" si="22"/>
        <v>4113805.7581076026</v>
      </c>
      <c r="P144" s="7">
        <v>1495955.52</v>
      </c>
      <c r="Q144" s="7">
        <v>153122.82819999999</v>
      </c>
      <c r="R144" s="7">
        <f t="shared" si="23"/>
        <v>2464727.4099076027</v>
      </c>
      <c r="S144" s="7">
        <v>0</v>
      </c>
      <c r="T144" s="14">
        <f t="shared" si="24"/>
        <v>9474.4490053146073</v>
      </c>
      <c r="U144" s="1">
        <f t="shared" si="18"/>
        <v>1.8999999999999773</v>
      </c>
      <c r="V144" s="7">
        <f t="shared" si="18"/>
        <v>-70983.820000000298</v>
      </c>
      <c r="W144" s="7">
        <f t="shared" si="18"/>
        <v>1505.3235542397597</v>
      </c>
      <c r="X144" s="7">
        <f t="shared" si="18"/>
        <v>-69478.496445760597</v>
      </c>
      <c r="Y144" s="7">
        <f t="shared" si="18"/>
        <v>121624.40999999992</v>
      </c>
      <c r="Z144" s="7">
        <f t="shared" si="18"/>
        <v>-43477.721799999999</v>
      </c>
      <c r="AA144" s="7">
        <f t="shared" si="18"/>
        <v>-147625.1846457608</v>
      </c>
      <c r="AB144" s="7">
        <f t="shared" si="18"/>
        <v>0</v>
      </c>
      <c r="AC144" s="14">
        <f t="shared" si="18"/>
        <v>-202.35935590066765</v>
      </c>
    </row>
    <row r="145" spans="1:29" x14ac:dyDescent="0.25">
      <c r="A145" s="7" t="s">
        <v>188</v>
      </c>
      <c r="B145" s="7" t="s">
        <v>190</v>
      </c>
      <c r="C145" s="1">
        <v>1115.2</v>
      </c>
      <c r="D145" s="7">
        <v>10342756.35</v>
      </c>
      <c r="E145" s="27">
        <v>-765879.04865397105</v>
      </c>
      <c r="F145" s="7">
        <f t="shared" si="19"/>
        <v>9576877.3013460282</v>
      </c>
      <c r="G145" s="7">
        <v>1596099.7</v>
      </c>
      <c r="H145" s="7">
        <v>196291.12</v>
      </c>
      <c r="I145" s="7">
        <f t="shared" si="20"/>
        <v>7784486.4813460279</v>
      </c>
      <c r="J145" s="7">
        <v>0</v>
      </c>
      <c r="K145" s="14">
        <f t="shared" si="21"/>
        <v>8587.5872501309441</v>
      </c>
      <c r="L145" s="1">
        <v>1099.8</v>
      </c>
      <c r="M145" s="7">
        <v>10198552.360000001</v>
      </c>
      <c r="N145" s="7">
        <v>-763803.48164588748</v>
      </c>
      <c r="O145" s="7">
        <f t="shared" si="22"/>
        <v>9434748.8783541135</v>
      </c>
      <c r="P145" s="7">
        <v>1609021.59</v>
      </c>
      <c r="Q145" s="7">
        <v>206276.20480000001</v>
      </c>
      <c r="R145" s="7">
        <f t="shared" si="23"/>
        <v>7619451.0835541133</v>
      </c>
      <c r="S145" s="7">
        <v>0</v>
      </c>
      <c r="T145" s="14">
        <f t="shared" si="24"/>
        <v>8578.6041810821189</v>
      </c>
      <c r="U145" s="1">
        <f t="shared" si="18"/>
        <v>-15.400000000000091</v>
      </c>
      <c r="V145" s="7">
        <f t="shared" si="18"/>
        <v>-144203.98999999836</v>
      </c>
      <c r="W145" s="7">
        <f t="shared" si="18"/>
        <v>2075.5670080835698</v>
      </c>
      <c r="X145" s="7">
        <f t="shared" si="18"/>
        <v>-142128.42299191467</v>
      </c>
      <c r="Y145" s="7">
        <f t="shared" si="18"/>
        <v>12921.89000000013</v>
      </c>
      <c r="Z145" s="7">
        <f t="shared" si="18"/>
        <v>9985.0848000000115</v>
      </c>
      <c r="AA145" s="7">
        <f t="shared" si="18"/>
        <v>-165035.39779191464</v>
      </c>
      <c r="AB145" s="7">
        <f t="shared" si="18"/>
        <v>0</v>
      </c>
      <c r="AC145" s="14">
        <f t="shared" si="18"/>
        <v>-8.9830690488252003</v>
      </c>
    </row>
    <row r="146" spans="1:29" x14ac:dyDescent="0.25">
      <c r="A146" s="7" t="s">
        <v>188</v>
      </c>
      <c r="B146" s="7" t="s">
        <v>191</v>
      </c>
      <c r="C146" s="1">
        <v>385.5</v>
      </c>
      <c r="D146" s="7">
        <v>4144177.0300000003</v>
      </c>
      <c r="E146" s="27">
        <v>-306875.48403768009</v>
      </c>
      <c r="F146" s="7">
        <f t="shared" si="19"/>
        <v>3837301.5459623202</v>
      </c>
      <c r="G146" s="7">
        <v>1276610.19</v>
      </c>
      <c r="H146" s="7">
        <v>125099.84</v>
      </c>
      <c r="I146" s="7">
        <f t="shared" si="20"/>
        <v>2435591.5159623204</v>
      </c>
      <c r="J146" s="7">
        <v>0</v>
      </c>
      <c r="K146" s="14">
        <f t="shared" si="21"/>
        <v>9954.089613391232</v>
      </c>
      <c r="L146" s="1">
        <v>372.7</v>
      </c>
      <c r="M146" s="7">
        <v>4052998.0300000003</v>
      </c>
      <c r="N146" s="7">
        <v>-303542.49281100155</v>
      </c>
      <c r="O146" s="7">
        <f t="shared" si="22"/>
        <v>3749455.5371889989</v>
      </c>
      <c r="P146" s="7">
        <v>1213984.06</v>
      </c>
      <c r="Q146" s="7">
        <v>143986.40890000001</v>
      </c>
      <c r="R146" s="7">
        <f t="shared" si="23"/>
        <v>2391485.0682889987</v>
      </c>
      <c r="S146" s="7">
        <v>0</v>
      </c>
      <c r="T146" s="14">
        <f t="shared" si="24"/>
        <v>10060.25097179769</v>
      </c>
      <c r="U146" s="1">
        <f t="shared" si="18"/>
        <v>-12.800000000000011</v>
      </c>
      <c r="V146" s="7">
        <f t="shared" si="18"/>
        <v>-91179</v>
      </c>
      <c r="W146" s="7">
        <f t="shared" si="18"/>
        <v>3332.9912266785395</v>
      </c>
      <c r="X146" s="7">
        <f t="shared" si="18"/>
        <v>-87846.008773321286</v>
      </c>
      <c r="Y146" s="7">
        <f t="shared" si="18"/>
        <v>-62626.129999999888</v>
      </c>
      <c r="Z146" s="7">
        <f t="shared" si="18"/>
        <v>18886.568900000013</v>
      </c>
      <c r="AA146" s="7">
        <f t="shared" si="18"/>
        <v>-44106.447673321702</v>
      </c>
      <c r="AB146" s="7">
        <f t="shared" si="18"/>
        <v>0</v>
      </c>
      <c r="AC146" s="14">
        <f t="shared" si="18"/>
        <v>106.16135840645802</v>
      </c>
    </row>
    <row r="147" spans="1:29" x14ac:dyDescent="0.25">
      <c r="A147" s="7" t="s">
        <v>192</v>
      </c>
      <c r="B147" s="7" t="s">
        <v>193</v>
      </c>
      <c r="C147" s="1">
        <v>408.1</v>
      </c>
      <c r="D147" s="7">
        <v>4666744.97</v>
      </c>
      <c r="E147" s="27">
        <v>-345571.53596046037</v>
      </c>
      <c r="F147" s="7">
        <f t="shared" si="19"/>
        <v>4321173.4340395397</v>
      </c>
      <c r="G147" s="7">
        <v>2493200.0499999998</v>
      </c>
      <c r="H147" s="7">
        <v>179705.51</v>
      </c>
      <c r="I147" s="7">
        <f t="shared" si="20"/>
        <v>1648267.8740395398</v>
      </c>
      <c r="J147" s="7">
        <v>0</v>
      </c>
      <c r="K147" s="14">
        <f t="shared" si="21"/>
        <v>10588.516133397548</v>
      </c>
      <c r="L147" s="1">
        <v>390.7</v>
      </c>
      <c r="M147" s="7">
        <v>4545284.6000000006</v>
      </c>
      <c r="N147" s="7">
        <v>-340411.47017765912</v>
      </c>
      <c r="O147" s="7">
        <f t="shared" si="22"/>
        <v>4204873.1298223417</v>
      </c>
      <c r="P147" s="7">
        <v>2590999.36</v>
      </c>
      <c r="Q147" s="7">
        <v>232362.46890000001</v>
      </c>
      <c r="R147" s="7">
        <f t="shared" si="23"/>
        <v>1381511.3009223419</v>
      </c>
      <c r="S147" s="7">
        <v>0</v>
      </c>
      <c r="T147" s="14">
        <f t="shared" si="24"/>
        <v>10762.408829849865</v>
      </c>
      <c r="U147" s="1">
        <f t="shared" si="18"/>
        <v>-17.400000000000034</v>
      </c>
      <c r="V147" s="7">
        <f t="shared" si="18"/>
        <v>-121460.36999999918</v>
      </c>
      <c r="W147" s="7">
        <f t="shared" si="18"/>
        <v>5160.0657828012481</v>
      </c>
      <c r="X147" s="7">
        <f t="shared" si="18"/>
        <v>-116300.30421719793</v>
      </c>
      <c r="Y147" s="7">
        <f t="shared" si="18"/>
        <v>97799.310000000056</v>
      </c>
      <c r="Z147" s="7">
        <f t="shared" si="18"/>
        <v>52656.958899999998</v>
      </c>
      <c r="AA147" s="7">
        <f t="shared" si="18"/>
        <v>-266756.57311719796</v>
      </c>
      <c r="AB147" s="7">
        <f t="shared" si="18"/>
        <v>0</v>
      </c>
      <c r="AC147" s="14">
        <f t="shared" si="18"/>
        <v>173.89269645231616</v>
      </c>
    </row>
    <row r="148" spans="1:29" x14ac:dyDescent="0.25">
      <c r="A148" s="7" t="s">
        <v>192</v>
      </c>
      <c r="B148" s="7" t="s">
        <v>194</v>
      </c>
      <c r="C148" s="1">
        <v>2796.8000000000006</v>
      </c>
      <c r="D148" s="7">
        <v>25563089.949999999</v>
      </c>
      <c r="E148" s="27">
        <v>-1892941.7216293497</v>
      </c>
      <c r="F148" s="7">
        <f t="shared" si="19"/>
        <v>23670148.228370648</v>
      </c>
      <c r="G148" s="7">
        <v>9013989.7200000007</v>
      </c>
      <c r="H148" s="7">
        <v>821392.91</v>
      </c>
      <c r="I148" s="7">
        <f t="shared" si="20"/>
        <v>13834765.598370647</v>
      </c>
      <c r="J148" s="7">
        <v>0</v>
      </c>
      <c r="K148" s="14">
        <f t="shared" si="21"/>
        <v>8463.2967063682208</v>
      </c>
      <c r="L148" s="1">
        <v>2752.4</v>
      </c>
      <c r="M148" s="7">
        <v>25094874.510000002</v>
      </c>
      <c r="N148" s="7">
        <v>-1879438.5561407888</v>
      </c>
      <c r="O148" s="7">
        <f t="shared" si="22"/>
        <v>23215435.953859214</v>
      </c>
      <c r="P148" s="7">
        <v>9060314.8399999999</v>
      </c>
      <c r="Q148" s="7">
        <v>976109.39060000004</v>
      </c>
      <c r="R148" s="7">
        <f t="shared" si="23"/>
        <v>13179011.723259214</v>
      </c>
      <c r="S148" s="7">
        <v>0</v>
      </c>
      <c r="T148" s="14">
        <f t="shared" si="24"/>
        <v>8434.6155914326446</v>
      </c>
      <c r="U148" s="1">
        <f t="shared" si="18"/>
        <v>-44.400000000000546</v>
      </c>
      <c r="V148" s="7">
        <f t="shared" si="18"/>
        <v>-468215.43999999762</v>
      </c>
      <c r="W148" s="7">
        <f t="shared" si="18"/>
        <v>13503.165488560917</v>
      </c>
      <c r="X148" s="7">
        <f t="shared" si="18"/>
        <v>-454712.27451143414</v>
      </c>
      <c r="Y148" s="7">
        <f t="shared" si="18"/>
        <v>46325.11999999918</v>
      </c>
      <c r="Z148" s="7">
        <f t="shared" si="18"/>
        <v>154716.48060000001</v>
      </c>
      <c r="AA148" s="7">
        <f t="shared" si="18"/>
        <v>-655753.87511143275</v>
      </c>
      <c r="AB148" s="7">
        <f t="shared" si="18"/>
        <v>0</v>
      </c>
      <c r="AC148" s="14">
        <f t="shared" si="18"/>
        <v>-28.681114935576261</v>
      </c>
    </row>
    <row r="149" spans="1:29" x14ac:dyDescent="0.25">
      <c r="A149" s="7" t="s">
        <v>192</v>
      </c>
      <c r="B149" s="7" t="s">
        <v>195</v>
      </c>
      <c r="C149" s="1">
        <v>328.4</v>
      </c>
      <c r="D149" s="7">
        <v>4208836.49</v>
      </c>
      <c r="E149" s="27">
        <v>-311663.5041781023</v>
      </c>
      <c r="F149" s="7">
        <f t="shared" si="19"/>
        <v>3897172.9858218981</v>
      </c>
      <c r="G149" s="7">
        <v>1661053.63</v>
      </c>
      <c r="H149" s="7">
        <v>158624.91</v>
      </c>
      <c r="I149" s="7">
        <f t="shared" si="20"/>
        <v>2077494.4458218983</v>
      </c>
      <c r="J149" s="7">
        <v>0</v>
      </c>
      <c r="K149" s="14">
        <f t="shared" si="21"/>
        <v>11867.152819189703</v>
      </c>
      <c r="L149" s="1">
        <v>319.39999999999998</v>
      </c>
      <c r="M149" s="7">
        <v>4092992.2</v>
      </c>
      <c r="N149" s="7">
        <v>-306537.78912495193</v>
      </c>
      <c r="O149" s="7">
        <f t="shared" si="22"/>
        <v>3786454.4108750485</v>
      </c>
      <c r="P149" s="7">
        <v>1867629.13</v>
      </c>
      <c r="Q149" s="7">
        <v>167681.6722</v>
      </c>
      <c r="R149" s="7">
        <f t="shared" si="23"/>
        <v>1751143.6086750487</v>
      </c>
      <c r="S149" s="7">
        <v>0</v>
      </c>
      <c r="T149" s="14">
        <f t="shared" si="24"/>
        <v>11854.897967673916</v>
      </c>
      <c r="U149" s="1">
        <f t="shared" si="18"/>
        <v>-9</v>
      </c>
      <c r="V149" s="7">
        <f t="shared" si="18"/>
        <v>-115844.29000000004</v>
      </c>
      <c r="W149" s="7">
        <f t="shared" si="18"/>
        <v>5125.7150531503721</v>
      </c>
      <c r="X149" s="7">
        <f t="shared" si="18"/>
        <v>-110718.57494684961</v>
      </c>
      <c r="Y149" s="7">
        <f t="shared" si="18"/>
        <v>206575.5</v>
      </c>
      <c r="Z149" s="7">
        <f t="shared" si="18"/>
        <v>9056.7621999999974</v>
      </c>
      <c r="AA149" s="7">
        <f t="shared" si="18"/>
        <v>-326350.8371468496</v>
      </c>
      <c r="AB149" s="7">
        <f t="shared" si="18"/>
        <v>0</v>
      </c>
      <c r="AC149" s="14">
        <f t="shared" si="18"/>
        <v>-12.254851515786868</v>
      </c>
    </row>
    <row r="150" spans="1:29" x14ac:dyDescent="0.25">
      <c r="A150" s="7" t="s">
        <v>196</v>
      </c>
      <c r="B150" s="7" t="s">
        <v>197</v>
      </c>
      <c r="C150" s="1">
        <v>119.9</v>
      </c>
      <c r="D150" s="7">
        <v>2054856.2200000002</v>
      </c>
      <c r="E150" s="27">
        <v>-152161.69400474132</v>
      </c>
      <c r="F150" s="7">
        <f t="shared" si="19"/>
        <v>1902694.5259952589</v>
      </c>
      <c r="G150" s="7">
        <v>448293.88</v>
      </c>
      <c r="H150" s="7">
        <v>62610.8</v>
      </c>
      <c r="I150" s="7">
        <f t="shared" si="20"/>
        <v>1391789.8459952588</v>
      </c>
      <c r="J150" s="7">
        <v>0</v>
      </c>
      <c r="K150" s="14">
        <f t="shared" si="21"/>
        <v>15869.011893204828</v>
      </c>
      <c r="L150" s="1">
        <v>130.4</v>
      </c>
      <c r="M150" s="7">
        <v>2160585.1599999997</v>
      </c>
      <c r="N150" s="7">
        <v>-161813.40344664725</v>
      </c>
      <c r="O150" s="7">
        <f t="shared" si="22"/>
        <v>1998771.7565533523</v>
      </c>
      <c r="P150" s="7">
        <v>483562.59</v>
      </c>
      <c r="Q150" s="7">
        <v>57587.248499999994</v>
      </c>
      <c r="R150" s="7">
        <f t="shared" si="23"/>
        <v>1457621.9180533523</v>
      </c>
      <c r="S150" s="7">
        <v>0</v>
      </c>
      <c r="T150" s="14">
        <f t="shared" si="24"/>
        <v>15328.00426804718</v>
      </c>
      <c r="U150" s="1">
        <f t="shared" si="18"/>
        <v>10.5</v>
      </c>
      <c r="V150" s="7">
        <f t="shared" si="18"/>
        <v>105728.93999999948</v>
      </c>
      <c r="W150" s="7">
        <f t="shared" si="18"/>
        <v>-9651.7094419059285</v>
      </c>
      <c r="X150" s="7">
        <f t="shared" si="18"/>
        <v>96077.230558093404</v>
      </c>
      <c r="Y150" s="7">
        <f t="shared" si="18"/>
        <v>35268.710000000021</v>
      </c>
      <c r="Z150" s="7">
        <f t="shared" si="18"/>
        <v>-5023.5515000000087</v>
      </c>
      <c r="AA150" s="7">
        <f t="shared" si="18"/>
        <v>65832.072058093501</v>
      </c>
      <c r="AB150" s="7">
        <f t="shared" si="18"/>
        <v>0</v>
      </c>
      <c r="AC150" s="14">
        <f t="shared" si="18"/>
        <v>-541.00762515764836</v>
      </c>
    </row>
    <row r="151" spans="1:29" x14ac:dyDescent="0.25">
      <c r="A151" s="7" t="s">
        <v>196</v>
      </c>
      <c r="B151" s="7" t="s">
        <v>151</v>
      </c>
      <c r="C151" s="1">
        <v>250.4</v>
      </c>
      <c r="D151" s="7">
        <v>3762605.48</v>
      </c>
      <c r="E151" s="27">
        <v>-278620.18672446231</v>
      </c>
      <c r="F151" s="7">
        <f t="shared" si="19"/>
        <v>3483985.2932755379</v>
      </c>
      <c r="G151" s="7">
        <v>505779.03</v>
      </c>
      <c r="H151" s="7">
        <v>92839.89</v>
      </c>
      <c r="I151" s="7">
        <f t="shared" si="20"/>
        <v>2885366.3732755375</v>
      </c>
      <c r="J151" s="7">
        <v>0</v>
      </c>
      <c r="K151" s="14">
        <f t="shared" si="21"/>
        <v>13913.67928624416</v>
      </c>
      <c r="L151" s="1">
        <v>219.7</v>
      </c>
      <c r="M151" s="7">
        <v>3502174.32</v>
      </c>
      <c r="N151" s="7">
        <v>-262289.47447859339</v>
      </c>
      <c r="O151" s="7">
        <f t="shared" si="22"/>
        <v>3239884.8455214063</v>
      </c>
      <c r="P151" s="7">
        <v>556128.29</v>
      </c>
      <c r="Q151" s="7">
        <v>91167.813200000004</v>
      </c>
      <c r="R151" s="7">
        <f t="shared" si="23"/>
        <v>2592588.742321406</v>
      </c>
      <c r="S151" s="7">
        <v>0</v>
      </c>
      <c r="T151" s="14">
        <f t="shared" si="24"/>
        <v>14746.858650529843</v>
      </c>
      <c r="U151" s="1">
        <f t="shared" si="18"/>
        <v>-30.700000000000017</v>
      </c>
      <c r="V151" s="7">
        <f t="shared" si="18"/>
        <v>-260431.16000000015</v>
      </c>
      <c r="W151" s="7">
        <f t="shared" si="18"/>
        <v>16330.712245868926</v>
      </c>
      <c r="X151" s="7">
        <f t="shared" si="18"/>
        <v>-244100.44775413163</v>
      </c>
      <c r="Y151" s="7">
        <f t="shared" si="18"/>
        <v>50349.260000000009</v>
      </c>
      <c r="Z151" s="7">
        <f t="shared" si="18"/>
        <v>-1672.0767999999953</v>
      </c>
      <c r="AA151" s="7">
        <f t="shared" si="18"/>
        <v>-292777.63095413148</v>
      </c>
      <c r="AB151" s="7">
        <f t="shared" si="18"/>
        <v>0</v>
      </c>
      <c r="AC151" s="14">
        <f t="shared" si="18"/>
        <v>833.17936428568282</v>
      </c>
    </row>
    <row r="152" spans="1:29" x14ac:dyDescent="0.25">
      <c r="A152" s="7" t="s">
        <v>196</v>
      </c>
      <c r="B152" s="7" t="s">
        <v>198</v>
      </c>
      <c r="C152" s="1">
        <v>634.4</v>
      </c>
      <c r="D152" s="7">
        <v>6696950.5700000003</v>
      </c>
      <c r="E152" s="27">
        <v>-495907.85646171292</v>
      </c>
      <c r="F152" s="7">
        <f t="shared" si="19"/>
        <v>6201042.7135382872</v>
      </c>
      <c r="G152" s="7">
        <v>920756.86</v>
      </c>
      <c r="H152" s="7">
        <v>133214.01999999999</v>
      </c>
      <c r="I152" s="7">
        <f t="shared" si="20"/>
        <v>5147071.8335382873</v>
      </c>
      <c r="J152" s="7">
        <v>0</v>
      </c>
      <c r="K152" s="14">
        <f t="shared" si="21"/>
        <v>9774.6574929670351</v>
      </c>
      <c r="L152" s="1">
        <v>651.5</v>
      </c>
      <c r="M152" s="7">
        <v>6673388.1300000008</v>
      </c>
      <c r="N152" s="7">
        <v>-499792.21639926342</v>
      </c>
      <c r="O152" s="7">
        <f t="shared" si="22"/>
        <v>6173595.9136007372</v>
      </c>
      <c r="P152" s="7">
        <v>957672.73</v>
      </c>
      <c r="Q152" s="7">
        <v>149970.39989999999</v>
      </c>
      <c r="R152" s="7">
        <f t="shared" si="23"/>
        <v>5065952.7837007372</v>
      </c>
      <c r="S152" s="7">
        <v>0</v>
      </c>
      <c r="T152" s="14">
        <f t="shared" si="24"/>
        <v>9475.9722388345926</v>
      </c>
      <c r="U152" s="1">
        <f t="shared" si="18"/>
        <v>17.100000000000023</v>
      </c>
      <c r="V152" s="7">
        <f t="shared" si="18"/>
        <v>-23562.439999999478</v>
      </c>
      <c r="W152" s="7">
        <f t="shared" si="18"/>
        <v>-3884.3599375505</v>
      </c>
      <c r="X152" s="7">
        <f t="shared" si="18"/>
        <v>-27446.799937549978</v>
      </c>
      <c r="Y152" s="7">
        <f t="shared" si="18"/>
        <v>36915.869999999995</v>
      </c>
      <c r="Z152" s="7">
        <f t="shared" si="18"/>
        <v>16756.3799</v>
      </c>
      <c r="AA152" s="7">
        <f t="shared" si="18"/>
        <v>-81119.049837550148</v>
      </c>
      <c r="AB152" s="7">
        <f t="shared" si="18"/>
        <v>0</v>
      </c>
      <c r="AC152" s="14">
        <f t="shared" si="18"/>
        <v>-298.68525413244242</v>
      </c>
    </row>
    <row r="153" spans="1:29" x14ac:dyDescent="0.25">
      <c r="A153" s="7" t="s">
        <v>199</v>
      </c>
      <c r="B153" s="7" t="s">
        <v>200</v>
      </c>
      <c r="C153" s="1">
        <v>66.3</v>
      </c>
      <c r="D153" s="7">
        <v>1286176.81</v>
      </c>
      <c r="E153" s="27">
        <v>-95241.136724989119</v>
      </c>
      <c r="F153" s="7">
        <f t="shared" si="19"/>
        <v>1190935.6732750109</v>
      </c>
      <c r="G153" s="7">
        <v>516910.88</v>
      </c>
      <c r="H153" s="7">
        <v>36647.019999999997</v>
      </c>
      <c r="I153" s="7">
        <f t="shared" si="20"/>
        <v>637377.77327501087</v>
      </c>
      <c r="J153" s="7">
        <v>0</v>
      </c>
      <c r="K153" s="14">
        <f t="shared" si="21"/>
        <v>17962.830667798054</v>
      </c>
      <c r="L153" s="1">
        <v>66.900000000000006</v>
      </c>
      <c r="M153" s="7">
        <v>1309375.1399999999</v>
      </c>
      <c r="N153" s="7">
        <v>-98063.456009218469</v>
      </c>
      <c r="O153" s="7">
        <f t="shared" si="22"/>
        <v>1211311.6839907814</v>
      </c>
      <c r="P153" s="7">
        <v>479807.98</v>
      </c>
      <c r="Q153" s="7">
        <v>36647.018899999995</v>
      </c>
      <c r="R153" s="7">
        <f t="shared" si="23"/>
        <v>694856.68509078142</v>
      </c>
      <c r="S153" s="7">
        <v>0</v>
      </c>
      <c r="T153" s="14">
        <f t="shared" si="24"/>
        <v>18106.303198666388</v>
      </c>
      <c r="U153" s="1">
        <f t="shared" si="18"/>
        <v>0.60000000000000853</v>
      </c>
      <c r="V153" s="7">
        <f t="shared" si="18"/>
        <v>23198.329999999842</v>
      </c>
      <c r="W153" s="7">
        <f t="shared" si="18"/>
        <v>-2822.3192842293502</v>
      </c>
      <c r="X153" s="7">
        <f t="shared" si="18"/>
        <v>20376.010715770535</v>
      </c>
      <c r="Y153" s="7">
        <f t="shared" si="18"/>
        <v>-37102.900000000023</v>
      </c>
      <c r="Z153" s="7">
        <f t="shared" si="18"/>
        <v>-1.1000000013154931E-3</v>
      </c>
      <c r="AA153" s="7">
        <f t="shared" si="18"/>
        <v>57478.911815770552</v>
      </c>
      <c r="AB153" s="7">
        <f t="shared" si="18"/>
        <v>0</v>
      </c>
      <c r="AC153" s="14">
        <f t="shared" si="18"/>
        <v>143.47253086833371</v>
      </c>
    </row>
    <row r="154" spans="1:29" x14ac:dyDescent="0.25">
      <c r="A154" s="7" t="s">
        <v>201</v>
      </c>
      <c r="B154" s="7" t="s">
        <v>202</v>
      </c>
      <c r="C154" s="1">
        <v>902.6</v>
      </c>
      <c r="D154" s="7">
        <v>11028247.310000001</v>
      </c>
      <c r="E154" s="27">
        <v>-816639.51777260192</v>
      </c>
      <c r="F154" s="7">
        <f t="shared" si="19"/>
        <v>10211607.792227399</v>
      </c>
      <c r="G154" s="7">
        <v>4434219.75</v>
      </c>
      <c r="H154" s="7">
        <v>204241.23</v>
      </c>
      <c r="I154" s="7">
        <f t="shared" si="20"/>
        <v>5573146.8122273982</v>
      </c>
      <c r="J154" s="7">
        <v>0</v>
      </c>
      <c r="K154" s="14">
        <f t="shared" si="21"/>
        <v>11313.547299166185</v>
      </c>
      <c r="L154" s="1">
        <v>917.6</v>
      </c>
      <c r="M154" s="7">
        <v>11139493.389999999</v>
      </c>
      <c r="N154" s="7">
        <v>-834273.68264777423</v>
      </c>
      <c r="O154" s="7">
        <f t="shared" si="22"/>
        <v>10305219.707352225</v>
      </c>
      <c r="P154" s="7">
        <v>4877726.34</v>
      </c>
      <c r="Q154" s="7">
        <v>233676.74890000001</v>
      </c>
      <c r="R154" s="7">
        <f t="shared" si="23"/>
        <v>5193816.6184522249</v>
      </c>
      <c r="S154" s="7">
        <v>0</v>
      </c>
      <c r="T154" s="14">
        <f t="shared" si="24"/>
        <v>11230.623046373392</v>
      </c>
      <c r="U154" s="1">
        <f t="shared" si="18"/>
        <v>15</v>
      </c>
      <c r="V154" s="7">
        <f t="shared" si="18"/>
        <v>111246.07999999821</v>
      </c>
      <c r="W154" s="7">
        <f t="shared" si="18"/>
        <v>-17634.164875172311</v>
      </c>
      <c r="X154" s="7">
        <f t="shared" ref="X154:AC181" si="25">O154-F154</f>
        <v>93611.915124826133</v>
      </c>
      <c r="Y154" s="7">
        <f t="shared" si="25"/>
        <v>443506.58999999985</v>
      </c>
      <c r="Z154" s="7">
        <f t="shared" si="25"/>
        <v>29435.518899999995</v>
      </c>
      <c r="AA154" s="7">
        <f t="shared" si="25"/>
        <v>-379330.19377517328</v>
      </c>
      <c r="AB154" s="7">
        <f t="shared" si="25"/>
        <v>0</v>
      </c>
      <c r="AC154" s="14">
        <f t="shared" si="25"/>
        <v>-82.924252792792686</v>
      </c>
    </row>
    <row r="155" spans="1:29" x14ac:dyDescent="0.25">
      <c r="A155" s="7" t="s">
        <v>201</v>
      </c>
      <c r="B155" s="7" t="s">
        <v>203</v>
      </c>
      <c r="C155" s="1">
        <v>230.3</v>
      </c>
      <c r="D155" s="7">
        <v>3400507.98</v>
      </c>
      <c r="E155" s="27">
        <v>-251806.93893679869</v>
      </c>
      <c r="F155" s="7">
        <f t="shared" si="19"/>
        <v>3148701.0410632011</v>
      </c>
      <c r="G155" s="7">
        <v>164164.54</v>
      </c>
      <c r="H155" s="7">
        <v>10548.69</v>
      </c>
      <c r="I155" s="7">
        <f t="shared" si="20"/>
        <v>2973987.8110632012</v>
      </c>
      <c r="J155" s="7">
        <v>0</v>
      </c>
      <c r="K155" s="14">
        <f t="shared" si="21"/>
        <v>13672.171259501523</v>
      </c>
      <c r="L155" s="1">
        <v>216.1</v>
      </c>
      <c r="M155" s="7">
        <v>3229138.59</v>
      </c>
      <c r="N155" s="7">
        <v>-241840.92121081112</v>
      </c>
      <c r="O155" s="7">
        <f t="shared" si="22"/>
        <v>2987297.6687891888</v>
      </c>
      <c r="P155" s="7">
        <v>173799.3</v>
      </c>
      <c r="Q155" s="7">
        <v>10886.6983</v>
      </c>
      <c r="R155" s="7">
        <f t="shared" si="23"/>
        <v>2802611.6704891892</v>
      </c>
      <c r="S155" s="7">
        <v>0</v>
      </c>
      <c r="T155" s="14">
        <f t="shared" si="24"/>
        <v>13823.681947196617</v>
      </c>
      <c r="U155" s="1">
        <f t="shared" ref="U155:W181" si="26">L155-C155</f>
        <v>-14.200000000000017</v>
      </c>
      <c r="V155" s="7">
        <f t="shared" si="26"/>
        <v>-171369.39000000013</v>
      </c>
      <c r="W155" s="7">
        <f t="shared" si="26"/>
        <v>9966.0177259875636</v>
      </c>
      <c r="X155" s="7">
        <f t="shared" si="25"/>
        <v>-161403.3722740123</v>
      </c>
      <c r="Y155" s="7">
        <f t="shared" si="25"/>
        <v>9634.7599999999802</v>
      </c>
      <c r="Z155" s="7">
        <f t="shared" si="25"/>
        <v>338.00829999999951</v>
      </c>
      <c r="AA155" s="7">
        <f t="shared" si="25"/>
        <v>-171376.14057401195</v>
      </c>
      <c r="AB155" s="7">
        <f t="shared" si="25"/>
        <v>0</v>
      </c>
      <c r="AC155" s="14">
        <f t="shared" si="25"/>
        <v>151.51068769509402</v>
      </c>
    </row>
    <row r="156" spans="1:29" x14ac:dyDescent="0.25">
      <c r="A156" s="7" t="s">
        <v>204</v>
      </c>
      <c r="B156" s="7" t="s">
        <v>205</v>
      </c>
      <c r="C156" s="1">
        <v>510.5</v>
      </c>
      <c r="D156" s="7">
        <v>4749874.74</v>
      </c>
      <c r="E156" s="27">
        <v>-351727.27887926396</v>
      </c>
      <c r="F156" s="7">
        <f t="shared" si="19"/>
        <v>4398147.4611207359</v>
      </c>
      <c r="G156" s="7">
        <v>932137.62</v>
      </c>
      <c r="H156" s="7">
        <v>102046.1</v>
      </c>
      <c r="I156" s="7">
        <f t="shared" si="20"/>
        <v>3363963.7411207356</v>
      </c>
      <c r="J156" s="7">
        <v>0</v>
      </c>
      <c r="K156" s="14">
        <f t="shared" si="21"/>
        <v>8615.3721079740171</v>
      </c>
      <c r="L156" s="1">
        <v>520.29999999999995</v>
      </c>
      <c r="M156" s="7">
        <v>4777870.0699999994</v>
      </c>
      <c r="N156" s="7">
        <v>-357830.56903555273</v>
      </c>
      <c r="O156" s="7">
        <f t="shared" si="22"/>
        <v>4420039.5009644469</v>
      </c>
      <c r="P156" s="7">
        <v>916815.97</v>
      </c>
      <c r="Q156" s="7">
        <v>99073.876900000003</v>
      </c>
      <c r="R156" s="7">
        <f t="shared" si="23"/>
        <v>3404149.6540644472</v>
      </c>
      <c r="S156" s="7">
        <v>0</v>
      </c>
      <c r="T156" s="14">
        <f t="shared" si="24"/>
        <v>8495.1749009503128</v>
      </c>
      <c r="U156" s="1">
        <f t="shared" si="26"/>
        <v>9.7999999999999545</v>
      </c>
      <c r="V156" s="7">
        <f t="shared" si="26"/>
        <v>27995.329999999143</v>
      </c>
      <c r="W156" s="7">
        <f t="shared" si="26"/>
        <v>-6103.290156288771</v>
      </c>
      <c r="X156" s="7">
        <f t="shared" si="25"/>
        <v>21892.039843711071</v>
      </c>
      <c r="Y156" s="7">
        <f t="shared" si="25"/>
        <v>-15321.650000000023</v>
      </c>
      <c r="Z156" s="7">
        <f t="shared" si="25"/>
        <v>-2972.2231000000029</v>
      </c>
      <c r="AA156" s="7">
        <f t="shared" si="25"/>
        <v>40185.912943711504</v>
      </c>
      <c r="AB156" s="7">
        <f t="shared" si="25"/>
        <v>0</v>
      </c>
      <c r="AC156" s="14">
        <f t="shared" si="25"/>
        <v>-120.19720702370432</v>
      </c>
    </row>
    <row r="157" spans="1:29" x14ac:dyDescent="0.25">
      <c r="A157" s="7" t="s">
        <v>204</v>
      </c>
      <c r="B157" s="7" t="s">
        <v>206</v>
      </c>
      <c r="C157" s="1">
        <v>124.1</v>
      </c>
      <c r="D157" s="7">
        <v>2069717.1099999999</v>
      </c>
      <c r="E157" s="27">
        <v>-153262.13995069568</v>
      </c>
      <c r="F157" s="7">
        <f t="shared" si="19"/>
        <v>1916454.9700493042</v>
      </c>
      <c r="G157" s="7">
        <v>637056.29</v>
      </c>
      <c r="H157" s="7">
        <v>77454.38</v>
      </c>
      <c r="I157" s="7">
        <f t="shared" si="20"/>
        <v>1201944.300049304</v>
      </c>
      <c r="J157" s="7">
        <v>0</v>
      </c>
      <c r="K157" s="14">
        <f t="shared" si="21"/>
        <v>15442.828122879164</v>
      </c>
      <c r="L157" s="1">
        <v>136.4</v>
      </c>
      <c r="M157" s="7">
        <v>2220157.13</v>
      </c>
      <c r="N157" s="7">
        <v>-166274.94627040785</v>
      </c>
      <c r="O157" s="7">
        <f t="shared" si="22"/>
        <v>2053882.183729592</v>
      </c>
      <c r="P157" s="7">
        <v>625242.68999999994</v>
      </c>
      <c r="Q157" s="7">
        <v>123050.36109999999</v>
      </c>
      <c r="R157" s="7">
        <f t="shared" si="23"/>
        <v>1305589.132629592</v>
      </c>
      <c r="S157" s="7">
        <v>0</v>
      </c>
      <c r="T157" s="14">
        <f t="shared" si="24"/>
        <v>15057.78727074481</v>
      </c>
      <c r="U157" s="1">
        <f t="shared" si="26"/>
        <v>12.300000000000011</v>
      </c>
      <c r="V157" s="7">
        <f t="shared" si="26"/>
        <v>150440.02000000002</v>
      </c>
      <c r="W157" s="7">
        <f t="shared" si="26"/>
        <v>-13012.806319712166</v>
      </c>
      <c r="X157" s="7">
        <f t="shared" si="25"/>
        <v>137427.21368028782</v>
      </c>
      <c r="Y157" s="7">
        <f t="shared" si="25"/>
        <v>-11813.600000000093</v>
      </c>
      <c r="Z157" s="7">
        <f t="shared" si="25"/>
        <v>45595.98109999999</v>
      </c>
      <c r="AA157" s="7">
        <f t="shared" si="25"/>
        <v>103644.83258028794</v>
      </c>
      <c r="AB157" s="7">
        <f t="shared" si="25"/>
        <v>0</v>
      </c>
      <c r="AC157" s="14">
        <f t="shared" si="25"/>
        <v>-385.04085213435428</v>
      </c>
    </row>
    <row r="158" spans="1:29" x14ac:dyDescent="0.25">
      <c r="A158" s="7" t="s">
        <v>207</v>
      </c>
      <c r="B158" s="7" t="s">
        <v>207</v>
      </c>
      <c r="C158" s="1">
        <v>3424.3</v>
      </c>
      <c r="D158" s="7">
        <v>32505787.479999997</v>
      </c>
      <c r="E158" s="27">
        <v>-2407047.0915551018</v>
      </c>
      <c r="F158" s="7">
        <f t="shared" si="19"/>
        <v>30098740.388444893</v>
      </c>
      <c r="G158" s="7">
        <v>19916102.120000001</v>
      </c>
      <c r="H158" s="7">
        <v>1296867.83</v>
      </c>
      <c r="I158" s="7">
        <f t="shared" si="20"/>
        <v>8885770.4384448919</v>
      </c>
      <c r="J158" s="7">
        <v>0</v>
      </c>
      <c r="K158" s="14">
        <f t="shared" si="21"/>
        <v>8789.7498433095498</v>
      </c>
      <c r="L158" s="1">
        <v>3441</v>
      </c>
      <c r="M158" s="7">
        <v>32617217.16</v>
      </c>
      <c r="N158" s="7">
        <v>-2442811.7980862125</v>
      </c>
      <c r="O158" s="7">
        <f t="shared" si="22"/>
        <v>30174405.361913789</v>
      </c>
      <c r="P158" s="7">
        <v>20865675.379999999</v>
      </c>
      <c r="Q158" s="7">
        <v>1503164.3252000001</v>
      </c>
      <c r="R158" s="7">
        <f t="shared" si="23"/>
        <v>7805565.6567137903</v>
      </c>
      <c r="S158" s="7">
        <v>0</v>
      </c>
      <c r="T158" s="14">
        <f t="shared" si="24"/>
        <v>8769.080314418421</v>
      </c>
      <c r="U158" s="1">
        <f t="shared" si="26"/>
        <v>16.699999999999818</v>
      </c>
      <c r="V158" s="7">
        <f t="shared" si="26"/>
        <v>111429.68000000343</v>
      </c>
      <c r="W158" s="7">
        <f t="shared" si="26"/>
        <v>-35764.706531110685</v>
      </c>
      <c r="X158" s="7">
        <f t="shared" si="25"/>
        <v>75664.973468896002</v>
      </c>
      <c r="Y158" s="7">
        <f t="shared" si="25"/>
        <v>949573.25999999791</v>
      </c>
      <c r="Z158" s="7">
        <f t="shared" si="25"/>
        <v>206296.4952</v>
      </c>
      <c r="AA158" s="7">
        <f t="shared" si="25"/>
        <v>-1080204.7817311017</v>
      </c>
      <c r="AB158" s="7">
        <f t="shared" si="25"/>
        <v>0</v>
      </c>
      <c r="AC158" s="14">
        <f t="shared" si="25"/>
        <v>-20.669528891128721</v>
      </c>
    </row>
    <row r="159" spans="1:29" x14ac:dyDescent="0.25">
      <c r="A159" s="7" t="s">
        <v>208</v>
      </c>
      <c r="B159" s="7" t="s">
        <v>209</v>
      </c>
      <c r="C159" s="1">
        <v>354.9</v>
      </c>
      <c r="D159" s="7">
        <v>4161250.5</v>
      </c>
      <c r="E159" s="27">
        <v>-308139.77109214815</v>
      </c>
      <c r="F159" s="7">
        <f t="shared" si="19"/>
        <v>3853110.728907852</v>
      </c>
      <c r="G159" s="7">
        <v>3375620.38</v>
      </c>
      <c r="H159" s="7">
        <v>390796.19</v>
      </c>
      <c r="I159" s="7">
        <f t="shared" si="20"/>
        <v>86694.158907852077</v>
      </c>
      <c r="J159" s="7">
        <v>0</v>
      </c>
      <c r="K159" s="14">
        <f t="shared" si="21"/>
        <v>10856.891318421674</v>
      </c>
      <c r="L159" s="1">
        <v>361.2</v>
      </c>
      <c r="M159" s="7">
        <v>4178878.23</v>
      </c>
      <c r="N159" s="7">
        <v>-108.77660000015749</v>
      </c>
      <c r="O159" s="7">
        <f t="shared" si="22"/>
        <v>4178769.4534</v>
      </c>
      <c r="P159" s="7">
        <v>3787973.26</v>
      </c>
      <c r="Q159" s="7">
        <v>390796.19340000005</v>
      </c>
      <c r="R159" s="7">
        <f t="shared" si="23"/>
        <v>0</v>
      </c>
      <c r="S159" s="7">
        <v>45359.600000000006</v>
      </c>
      <c r="T159" s="14">
        <f t="shared" si="24"/>
        <v>11569.129162236988</v>
      </c>
      <c r="U159" s="1">
        <f t="shared" si="26"/>
        <v>6.3000000000000114</v>
      </c>
      <c r="V159" s="7">
        <f t="shared" si="26"/>
        <v>17627.729999999981</v>
      </c>
      <c r="W159" s="7">
        <f t="shared" si="26"/>
        <v>308030.99449214799</v>
      </c>
      <c r="X159" s="7">
        <f t="shared" si="25"/>
        <v>325658.72449214803</v>
      </c>
      <c r="Y159" s="7">
        <f t="shared" si="25"/>
        <v>412352.87999999989</v>
      </c>
      <c r="Z159" s="7">
        <f t="shared" si="25"/>
        <v>3.4000000450760126E-3</v>
      </c>
      <c r="AA159" s="7">
        <f t="shared" si="25"/>
        <v>-86694.158907852077</v>
      </c>
      <c r="AB159" s="7">
        <f t="shared" si="25"/>
        <v>45359.600000000006</v>
      </c>
      <c r="AC159" s="14">
        <f t="shared" si="25"/>
        <v>712.23784381531368</v>
      </c>
    </row>
    <row r="160" spans="1:29" x14ac:dyDescent="0.25">
      <c r="A160" s="7" t="s">
        <v>208</v>
      </c>
      <c r="B160" s="7" t="s">
        <v>210</v>
      </c>
      <c r="C160" s="1">
        <v>2353.6999999999998</v>
      </c>
      <c r="D160" s="7">
        <v>20721096.919999998</v>
      </c>
      <c r="E160" s="27">
        <v>-1534393.1017147405</v>
      </c>
      <c r="F160" s="7">
        <f t="shared" si="19"/>
        <v>19186703.818285257</v>
      </c>
      <c r="G160" s="7">
        <v>5542746.2300000004</v>
      </c>
      <c r="H160" s="7">
        <v>766946.38</v>
      </c>
      <c r="I160" s="7">
        <f t="shared" si="20"/>
        <v>12877011.208285255</v>
      </c>
      <c r="J160" s="7">
        <v>0</v>
      </c>
      <c r="K160" s="14">
        <f t="shared" si="21"/>
        <v>8151.7201930089896</v>
      </c>
      <c r="L160" s="1">
        <v>2279.6999999999998</v>
      </c>
      <c r="M160" s="7">
        <v>20033717.040000003</v>
      </c>
      <c r="N160" s="7">
        <v>-1500391.6521992092</v>
      </c>
      <c r="O160" s="7">
        <f t="shared" si="22"/>
        <v>18533325.387800794</v>
      </c>
      <c r="P160" s="7">
        <v>6067654.5099999998</v>
      </c>
      <c r="Q160" s="7">
        <v>757858.85900000005</v>
      </c>
      <c r="R160" s="7">
        <f t="shared" si="23"/>
        <v>11707812.018800795</v>
      </c>
      <c r="S160" s="7">
        <v>0</v>
      </c>
      <c r="T160" s="14">
        <f t="shared" si="24"/>
        <v>8129.7211860335992</v>
      </c>
      <c r="U160" s="1">
        <f t="shared" si="26"/>
        <v>-74</v>
      </c>
      <c r="V160" s="7">
        <f t="shared" si="26"/>
        <v>-687379.87999999523</v>
      </c>
      <c r="W160" s="7">
        <f t="shared" si="26"/>
        <v>34001.449515531305</v>
      </c>
      <c r="X160" s="7">
        <f t="shared" si="25"/>
        <v>-653378.43048446253</v>
      </c>
      <c r="Y160" s="7">
        <f t="shared" si="25"/>
        <v>524908.27999999933</v>
      </c>
      <c r="Z160" s="7">
        <f t="shared" si="25"/>
        <v>-9087.5209999999497</v>
      </c>
      <c r="AA160" s="7">
        <f t="shared" si="25"/>
        <v>-1169199.1894844603</v>
      </c>
      <c r="AB160" s="7">
        <f t="shared" si="25"/>
        <v>0</v>
      </c>
      <c r="AC160" s="14">
        <f t="shared" si="25"/>
        <v>-21.99900697539033</v>
      </c>
    </row>
    <row r="161" spans="1:29" x14ac:dyDescent="0.25">
      <c r="A161" s="7" t="s">
        <v>211</v>
      </c>
      <c r="B161" s="7" t="s">
        <v>212</v>
      </c>
      <c r="C161" s="1">
        <v>349.9</v>
      </c>
      <c r="D161" s="7">
        <v>4093313.47</v>
      </c>
      <c r="E161" s="27">
        <v>-303109.04754573334</v>
      </c>
      <c r="F161" s="7">
        <f t="shared" si="19"/>
        <v>3790204.4224542668</v>
      </c>
      <c r="G161" s="7">
        <v>919684.99</v>
      </c>
      <c r="H161" s="7">
        <v>130498.99</v>
      </c>
      <c r="I161" s="7">
        <f t="shared" si="20"/>
        <v>2740020.4424542664</v>
      </c>
      <c r="J161" s="7">
        <v>0</v>
      </c>
      <c r="K161" s="14">
        <f t="shared" si="21"/>
        <v>10832.250421418312</v>
      </c>
      <c r="L161" s="1">
        <v>364.5</v>
      </c>
      <c r="M161" s="7">
        <v>4165223.69</v>
      </c>
      <c r="N161" s="7">
        <v>-311947.44547606859</v>
      </c>
      <c r="O161" s="7">
        <f t="shared" si="22"/>
        <v>3853276.2445239313</v>
      </c>
      <c r="P161" s="7">
        <v>944587.42</v>
      </c>
      <c r="Q161" s="7">
        <v>125349.6816</v>
      </c>
      <c r="R161" s="7">
        <f t="shared" si="23"/>
        <v>2783339.1429239316</v>
      </c>
      <c r="S161" s="7">
        <v>0</v>
      </c>
      <c r="T161" s="14">
        <f t="shared" si="24"/>
        <v>10571.402591286505</v>
      </c>
      <c r="U161" s="1">
        <f t="shared" si="26"/>
        <v>14.600000000000023</v>
      </c>
      <c r="V161" s="7">
        <f t="shared" si="26"/>
        <v>71910.219999999739</v>
      </c>
      <c r="W161" s="7">
        <f t="shared" si="26"/>
        <v>-8838.3979303352535</v>
      </c>
      <c r="X161" s="7">
        <f t="shared" si="25"/>
        <v>63071.822069664486</v>
      </c>
      <c r="Y161" s="7">
        <f t="shared" si="25"/>
        <v>24902.430000000051</v>
      </c>
      <c r="Z161" s="7">
        <f t="shared" si="25"/>
        <v>-5149.308400000009</v>
      </c>
      <c r="AA161" s="7">
        <f t="shared" si="25"/>
        <v>43318.700469665229</v>
      </c>
      <c r="AB161" s="7">
        <f t="shared" si="25"/>
        <v>0</v>
      </c>
      <c r="AC161" s="14">
        <f t="shared" si="25"/>
        <v>-260.8478301318064</v>
      </c>
    </row>
    <row r="162" spans="1:29" x14ac:dyDescent="0.25">
      <c r="A162" s="7" t="s">
        <v>211</v>
      </c>
      <c r="B162" s="7" t="s">
        <v>213</v>
      </c>
      <c r="C162" s="1">
        <v>94.6</v>
      </c>
      <c r="D162" s="7">
        <v>1698716.8</v>
      </c>
      <c r="E162" s="27">
        <v>-125789.64085492723</v>
      </c>
      <c r="F162" s="7">
        <f t="shared" si="19"/>
        <v>1572927.1591450728</v>
      </c>
      <c r="G162" s="7">
        <v>546025.67000000004</v>
      </c>
      <c r="H162" s="7">
        <v>56757.35</v>
      </c>
      <c r="I162" s="7">
        <f t="shared" si="20"/>
        <v>970144.13914507278</v>
      </c>
      <c r="J162" s="7">
        <v>0</v>
      </c>
      <c r="K162" s="14">
        <f t="shared" si="21"/>
        <v>16627.13698884855</v>
      </c>
      <c r="L162" s="1">
        <v>103.6</v>
      </c>
      <c r="M162" s="7">
        <v>1825433.55</v>
      </c>
      <c r="N162" s="7">
        <v>-136712.78548039068</v>
      </c>
      <c r="O162" s="7">
        <f t="shared" si="22"/>
        <v>1688720.7645196093</v>
      </c>
      <c r="P162" s="7">
        <v>467600.57</v>
      </c>
      <c r="Q162" s="7">
        <v>61047.842499999999</v>
      </c>
      <c r="R162" s="7">
        <f t="shared" si="23"/>
        <v>1160072.3520196092</v>
      </c>
      <c r="S162" s="7">
        <v>0</v>
      </c>
      <c r="T162" s="14">
        <f t="shared" si="24"/>
        <v>16300.39347991901</v>
      </c>
      <c r="U162" s="1">
        <f t="shared" si="26"/>
        <v>9</v>
      </c>
      <c r="V162" s="7">
        <f t="shared" si="26"/>
        <v>126716.75</v>
      </c>
      <c r="W162" s="7">
        <f t="shared" si="26"/>
        <v>-10923.14462546345</v>
      </c>
      <c r="X162" s="7">
        <f t="shared" si="25"/>
        <v>115793.60537453648</v>
      </c>
      <c r="Y162" s="7">
        <f t="shared" si="25"/>
        <v>-78425.100000000035</v>
      </c>
      <c r="Z162" s="7">
        <f t="shared" si="25"/>
        <v>4290.4925000000003</v>
      </c>
      <c r="AA162" s="7">
        <f t="shared" si="25"/>
        <v>189928.2128745364</v>
      </c>
      <c r="AB162" s="7">
        <f t="shared" si="25"/>
        <v>0</v>
      </c>
      <c r="AC162" s="14">
        <f t="shared" si="25"/>
        <v>-326.74350892953953</v>
      </c>
    </row>
    <row r="163" spans="1:29" x14ac:dyDescent="0.25">
      <c r="A163" s="7" t="s">
        <v>211</v>
      </c>
      <c r="B163" s="7" t="s">
        <v>214</v>
      </c>
      <c r="C163" s="1">
        <v>226.2</v>
      </c>
      <c r="D163" s="7">
        <v>3173755.94</v>
      </c>
      <c r="E163" s="27">
        <v>-235015.9955171998</v>
      </c>
      <c r="F163" s="7">
        <f t="shared" si="19"/>
        <v>2938739.9444828001</v>
      </c>
      <c r="G163" s="7">
        <v>487925.7</v>
      </c>
      <c r="H163" s="7">
        <v>60840.34</v>
      </c>
      <c r="I163" s="7">
        <f t="shared" si="20"/>
        <v>2389973.9044828</v>
      </c>
      <c r="J163" s="7">
        <v>0</v>
      </c>
      <c r="K163" s="14">
        <f t="shared" si="21"/>
        <v>12991.776942894785</v>
      </c>
      <c r="L163" s="1">
        <v>223.4</v>
      </c>
      <c r="M163" s="7">
        <v>3135242.56</v>
      </c>
      <c r="N163" s="7">
        <v>-234808.7354558981</v>
      </c>
      <c r="O163" s="7">
        <f t="shared" si="22"/>
        <v>2900433.824544102</v>
      </c>
      <c r="P163" s="7">
        <v>470510.51</v>
      </c>
      <c r="Q163" s="7">
        <v>62230.818099999997</v>
      </c>
      <c r="R163" s="7">
        <f t="shared" si="23"/>
        <v>2367692.4964441024</v>
      </c>
      <c r="S163" s="7">
        <v>0</v>
      </c>
      <c r="T163" s="14">
        <f t="shared" si="24"/>
        <v>12983.141560179507</v>
      </c>
      <c r="U163" s="1">
        <f t="shared" si="26"/>
        <v>-2.7999999999999829</v>
      </c>
      <c r="V163" s="7">
        <f t="shared" si="26"/>
        <v>-38513.379999999888</v>
      </c>
      <c r="W163" s="7">
        <f t="shared" si="26"/>
        <v>207.26006130169844</v>
      </c>
      <c r="X163" s="7">
        <f t="shared" si="25"/>
        <v>-38306.119938698132</v>
      </c>
      <c r="Y163" s="7">
        <f t="shared" si="25"/>
        <v>-17415.190000000002</v>
      </c>
      <c r="Z163" s="7">
        <f t="shared" si="25"/>
        <v>1390.4781000000003</v>
      </c>
      <c r="AA163" s="7">
        <f t="shared" si="25"/>
        <v>-22281.408038697671</v>
      </c>
      <c r="AB163" s="7">
        <f t="shared" si="25"/>
        <v>0</v>
      </c>
      <c r="AC163" s="14">
        <f t="shared" si="25"/>
        <v>-8.6353827152779559</v>
      </c>
    </row>
    <row r="164" spans="1:29" x14ac:dyDescent="0.25">
      <c r="A164" s="7" t="s">
        <v>211</v>
      </c>
      <c r="B164" s="7" t="s">
        <v>215</v>
      </c>
      <c r="C164" s="1">
        <v>113.3</v>
      </c>
      <c r="D164" s="7">
        <v>1954509.71</v>
      </c>
      <c r="E164" s="27">
        <v>-144731.05491649226</v>
      </c>
      <c r="F164" s="7">
        <f t="shared" si="19"/>
        <v>1809778.6550835078</v>
      </c>
      <c r="G164" s="7">
        <v>334330.34000000003</v>
      </c>
      <c r="H164" s="7">
        <v>27366.99</v>
      </c>
      <c r="I164" s="7">
        <f t="shared" si="20"/>
        <v>1448081.3250835077</v>
      </c>
      <c r="J164" s="7">
        <v>0</v>
      </c>
      <c r="K164" s="14">
        <f t="shared" si="21"/>
        <v>15973.333231098921</v>
      </c>
      <c r="L164" s="1">
        <v>119.3</v>
      </c>
      <c r="M164" s="7">
        <v>2048419.25</v>
      </c>
      <c r="N164" s="7">
        <v>-153412.92565766242</v>
      </c>
      <c r="O164" s="7">
        <f t="shared" si="22"/>
        <v>1895006.3243423377</v>
      </c>
      <c r="P164" s="7">
        <v>331313.06</v>
      </c>
      <c r="Q164" s="7">
        <v>34091.032699999996</v>
      </c>
      <c r="R164" s="7">
        <f t="shared" si="23"/>
        <v>1529602.2316423375</v>
      </c>
      <c r="S164" s="7">
        <v>0</v>
      </c>
      <c r="T164" s="14">
        <f t="shared" si="24"/>
        <v>15884.378242601322</v>
      </c>
      <c r="U164" s="1">
        <f t="shared" si="26"/>
        <v>6</v>
      </c>
      <c r="V164" s="7">
        <f t="shared" si="26"/>
        <v>93909.540000000037</v>
      </c>
      <c r="W164" s="7">
        <f t="shared" si="26"/>
        <v>-8681.8707411701616</v>
      </c>
      <c r="X164" s="7">
        <f t="shared" si="25"/>
        <v>85227.669258829905</v>
      </c>
      <c r="Y164" s="7">
        <f t="shared" si="25"/>
        <v>-3017.2800000000279</v>
      </c>
      <c r="Z164" s="7">
        <f t="shared" si="25"/>
        <v>6724.0426999999945</v>
      </c>
      <c r="AA164" s="7">
        <f t="shared" si="25"/>
        <v>81520.906558829825</v>
      </c>
      <c r="AB164" s="7">
        <f t="shared" si="25"/>
        <v>0</v>
      </c>
      <c r="AC164" s="14">
        <f t="shared" si="25"/>
        <v>-88.954988497598606</v>
      </c>
    </row>
    <row r="165" spans="1:29" x14ac:dyDescent="0.25">
      <c r="A165" s="7" t="s">
        <v>211</v>
      </c>
      <c r="B165" s="7" t="s">
        <v>216</v>
      </c>
      <c r="C165" s="1">
        <v>91.1</v>
      </c>
      <c r="D165" s="7">
        <v>1644128.0399999998</v>
      </c>
      <c r="E165" s="27">
        <v>-121747.3540446032</v>
      </c>
      <c r="F165" s="7">
        <f t="shared" si="19"/>
        <v>1522380.6859553966</v>
      </c>
      <c r="G165" s="7">
        <v>835420.46</v>
      </c>
      <c r="H165" s="7">
        <v>81099.02</v>
      </c>
      <c r="I165" s="7">
        <f t="shared" si="20"/>
        <v>605861.20595539664</v>
      </c>
      <c r="J165" s="7">
        <v>0</v>
      </c>
      <c r="K165" s="14">
        <f t="shared" si="21"/>
        <v>16711.094247589426</v>
      </c>
      <c r="L165" s="1">
        <v>93.4</v>
      </c>
      <c r="M165" s="7">
        <v>1669387.87</v>
      </c>
      <c r="N165" s="7">
        <v>-125026.00587946702</v>
      </c>
      <c r="O165" s="7">
        <f t="shared" si="22"/>
        <v>1544361.864120533</v>
      </c>
      <c r="P165" s="7">
        <v>877355.34</v>
      </c>
      <c r="Q165" s="7">
        <v>97254.773300000001</v>
      </c>
      <c r="R165" s="7">
        <f t="shared" si="23"/>
        <v>569751.75082053302</v>
      </c>
      <c r="S165" s="7">
        <v>0</v>
      </c>
      <c r="T165" s="14">
        <f t="shared" si="24"/>
        <v>16534.92359872091</v>
      </c>
      <c r="U165" s="1">
        <f t="shared" si="26"/>
        <v>2.3000000000000114</v>
      </c>
      <c r="V165" s="7">
        <f t="shared" si="26"/>
        <v>25259.830000000307</v>
      </c>
      <c r="W165" s="7">
        <f t="shared" si="26"/>
        <v>-3278.6518348638201</v>
      </c>
      <c r="X165" s="7">
        <f t="shared" si="25"/>
        <v>21981.178165136371</v>
      </c>
      <c r="Y165" s="7">
        <f t="shared" si="25"/>
        <v>41934.880000000005</v>
      </c>
      <c r="Z165" s="7">
        <f t="shared" si="25"/>
        <v>16155.753299999997</v>
      </c>
      <c r="AA165" s="7">
        <f t="shared" si="25"/>
        <v>-36109.455134863616</v>
      </c>
      <c r="AB165" s="7">
        <f t="shared" si="25"/>
        <v>0</v>
      </c>
      <c r="AC165" s="14">
        <f t="shared" si="25"/>
        <v>-176.17064886851585</v>
      </c>
    </row>
    <row r="166" spans="1:29" x14ac:dyDescent="0.25">
      <c r="A166" s="7" t="s">
        <v>217</v>
      </c>
      <c r="B166" s="7" t="s">
        <v>218</v>
      </c>
      <c r="C166" s="1">
        <v>1867.2</v>
      </c>
      <c r="D166" s="7">
        <v>16911957.59</v>
      </c>
      <c r="E166" s="27">
        <v>-1252327.0926618613</v>
      </c>
      <c r="F166" s="7">
        <f t="shared" si="19"/>
        <v>15659630.497338139</v>
      </c>
      <c r="G166" s="7">
        <v>7413435.4800000004</v>
      </c>
      <c r="H166" s="7">
        <v>407786.06</v>
      </c>
      <c r="I166" s="7">
        <f t="shared" si="20"/>
        <v>7838408.9573381385</v>
      </c>
      <c r="J166" s="7">
        <v>0</v>
      </c>
      <c r="K166" s="14">
        <f t="shared" si="21"/>
        <v>8386.6915688400477</v>
      </c>
      <c r="L166" s="1">
        <v>1851.9</v>
      </c>
      <c r="M166" s="7">
        <v>16680022.83</v>
      </c>
      <c r="N166" s="7">
        <v>-1249222.3466396842</v>
      </c>
      <c r="O166" s="7">
        <f t="shared" si="22"/>
        <v>15430800.483360317</v>
      </c>
      <c r="P166" s="7">
        <v>6828089.4800000004</v>
      </c>
      <c r="Q166" s="7">
        <v>565846.12510000006</v>
      </c>
      <c r="R166" s="7">
        <f t="shared" si="23"/>
        <v>8036864.8782603163</v>
      </c>
      <c r="S166" s="7">
        <v>0</v>
      </c>
      <c r="T166" s="14">
        <f t="shared" si="24"/>
        <v>8332.4156182084971</v>
      </c>
      <c r="U166" s="1">
        <f t="shared" si="26"/>
        <v>-15.299999999999955</v>
      </c>
      <c r="V166" s="7">
        <f t="shared" si="26"/>
        <v>-231934.75999999978</v>
      </c>
      <c r="W166" s="7">
        <f t="shared" si="26"/>
        <v>3104.7460221771616</v>
      </c>
      <c r="X166" s="7">
        <f t="shared" si="25"/>
        <v>-228830.01397782192</v>
      </c>
      <c r="Y166" s="7">
        <f t="shared" si="25"/>
        <v>-585346</v>
      </c>
      <c r="Z166" s="7">
        <f t="shared" si="25"/>
        <v>158060.06510000007</v>
      </c>
      <c r="AA166" s="7">
        <f t="shared" si="25"/>
        <v>198455.92092217784</v>
      </c>
      <c r="AB166" s="7">
        <f t="shared" si="25"/>
        <v>0</v>
      </c>
      <c r="AC166" s="14">
        <f t="shared" si="25"/>
        <v>-54.275950631550586</v>
      </c>
    </row>
    <row r="167" spans="1:29" x14ac:dyDescent="0.25">
      <c r="A167" s="7" t="s">
        <v>217</v>
      </c>
      <c r="B167" s="7" t="s">
        <v>219</v>
      </c>
      <c r="C167" s="1">
        <v>1994.5</v>
      </c>
      <c r="D167" s="7">
        <v>17538161.93</v>
      </c>
      <c r="E167" s="27">
        <v>-1298697.3993724308</v>
      </c>
      <c r="F167" s="7">
        <f t="shared" si="19"/>
        <v>16239464.530627569</v>
      </c>
      <c r="G167" s="7">
        <v>7355134.8399999999</v>
      </c>
      <c r="H167" s="7">
        <v>730554.38</v>
      </c>
      <c r="I167" s="7">
        <f t="shared" si="20"/>
        <v>8153775.3106275694</v>
      </c>
      <c r="J167" s="7">
        <v>0</v>
      </c>
      <c r="K167" s="14">
        <f t="shared" si="21"/>
        <v>8142.1231038493706</v>
      </c>
      <c r="L167" s="1">
        <v>1932.1</v>
      </c>
      <c r="M167" s="7">
        <v>16937167.890000001</v>
      </c>
      <c r="N167" s="7">
        <v>-1268480.7948177196</v>
      </c>
      <c r="O167" s="7">
        <f t="shared" si="22"/>
        <v>15668687.095182281</v>
      </c>
      <c r="P167" s="7">
        <v>10927156.35</v>
      </c>
      <c r="Q167" s="7">
        <v>559816.68019999994</v>
      </c>
      <c r="R167" s="7">
        <f t="shared" si="23"/>
        <v>4181714.0649822815</v>
      </c>
      <c r="S167" s="7">
        <v>0</v>
      </c>
      <c r="T167" s="14">
        <f t="shared" si="24"/>
        <v>8109.666733182693</v>
      </c>
      <c r="U167" s="1">
        <f t="shared" si="26"/>
        <v>-62.400000000000091</v>
      </c>
      <c r="V167" s="7">
        <f t="shared" si="26"/>
        <v>-600994.03999999911</v>
      </c>
      <c r="W167" s="7">
        <f t="shared" si="26"/>
        <v>30216.604554711143</v>
      </c>
      <c r="X167" s="7">
        <f t="shared" si="25"/>
        <v>-570777.4354452882</v>
      </c>
      <c r="Y167" s="7">
        <f t="shared" si="25"/>
        <v>3572021.51</v>
      </c>
      <c r="Z167" s="7">
        <f t="shared" si="25"/>
        <v>-170737.69980000006</v>
      </c>
      <c r="AA167" s="7">
        <f t="shared" si="25"/>
        <v>-3972061.2456452879</v>
      </c>
      <c r="AB167" s="7">
        <f t="shared" si="25"/>
        <v>0</v>
      </c>
      <c r="AC167" s="14">
        <f t="shared" si="25"/>
        <v>-32.456370666677685</v>
      </c>
    </row>
    <row r="168" spans="1:29" x14ac:dyDescent="0.25">
      <c r="A168" s="7" t="s">
        <v>217</v>
      </c>
      <c r="B168" s="7" t="s">
        <v>220</v>
      </c>
      <c r="C168" s="1">
        <v>2289.1</v>
      </c>
      <c r="D168" s="7">
        <v>20181100.809999999</v>
      </c>
      <c r="E168" s="27">
        <v>-1494406.4972731068</v>
      </c>
      <c r="F168" s="7">
        <f t="shared" si="19"/>
        <v>18686694.312726893</v>
      </c>
      <c r="G168" s="7">
        <v>11948432.119999999</v>
      </c>
      <c r="H168" s="7">
        <v>783253.01</v>
      </c>
      <c r="I168" s="7">
        <f t="shared" si="20"/>
        <v>5955009.1827268936</v>
      </c>
      <c r="J168" s="7">
        <v>0</v>
      </c>
      <c r="K168" s="14">
        <f t="shared" si="21"/>
        <v>8163.3368191546433</v>
      </c>
      <c r="L168" s="1">
        <v>2404.1</v>
      </c>
      <c r="M168" s="7">
        <v>21032468.870000001</v>
      </c>
      <c r="N168" s="7">
        <v>-1575191.4961502189</v>
      </c>
      <c r="O168" s="7">
        <f t="shared" si="22"/>
        <v>19457277.373849783</v>
      </c>
      <c r="P168" s="7">
        <v>13395604.07</v>
      </c>
      <c r="Q168" s="7">
        <v>783253.01459999999</v>
      </c>
      <c r="R168" s="7">
        <f t="shared" si="23"/>
        <v>5278420.2892497825</v>
      </c>
      <c r="S168" s="7">
        <v>0</v>
      </c>
      <c r="T168" s="14">
        <f t="shared" si="24"/>
        <v>8093.3727273615004</v>
      </c>
      <c r="U168" s="1">
        <f t="shared" si="26"/>
        <v>115</v>
      </c>
      <c r="V168" s="7">
        <f t="shared" si="26"/>
        <v>851368.06000000238</v>
      </c>
      <c r="W168" s="7">
        <f t="shared" si="26"/>
        <v>-80784.998877112055</v>
      </c>
      <c r="X168" s="7">
        <f t="shared" si="25"/>
        <v>770583.06112289056</v>
      </c>
      <c r="Y168" s="7">
        <f t="shared" si="25"/>
        <v>1447171.9500000011</v>
      </c>
      <c r="Z168" s="7">
        <f t="shared" si="25"/>
        <v>4.5999999856576324E-3</v>
      </c>
      <c r="AA168" s="7">
        <f t="shared" si="25"/>
        <v>-676588.89347711112</v>
      </c>
      <c r="AB168" s="7">
        <f t="shared" si="25"/>
        <v>0</v>
      </c>
      <c r="AC168" s="14">
        <f t="shared" si="25"/>
        <v>-69.96409179314287</v>
      </c>
    </row>
    <row r="169" spans="1:29" x14ac:dyDescent="0.25">
      <c r="A169" s="7" t="s">
        <v>217</v>
      </c>
      <c r="B169" s="7" t="s">
        <v>221</v>
      </c>
      <c r="C169" s="1">
        <v>6544.4</v>
      </c>
      <c r="D169" s="7">
        <v>57040008.740000002</v>
      </c>
      <c r="E169" s="27">
        <v>-4223801.2915198756</v>
      </c>
      <c r="F169" s="7">
        <f t="shared" si="19"/>
        <v>52816207.448480129</v>
      </c>
      <c r="G169" s="7">
        <v>19157091.390000001</v>
      </c>
      <c r="H169" s="7">
        <v>1185941.82</v>
      </c>
      <c r="I169" s="7">
        <f t="shared" si="20"/>
        <v>32473174.238480128</v>
      </c>
      <c r="J169" s="7">
        <v>0</v>
      </c>
      <c r="K169" s="14">
        <f t="shared" si="21"/>
        <v>8070.4430426746731</v>
      </c>
      <c r="L169" s="1">
        <v>6875.6</v>
      </c>
      <c r="M169" s="7">
        <v>59666594.309999995</v>
      </c>
      <c r="N169" s="7">
        <v>-4468629.552825151</v>
      </c>
      <c r="O169" s="7">
        <f t="shared" si="22"/>
        <v>55197964.757174842</v>
      </c>
      <c r="P169" s="7">
        <v>30935607.719999999</v>
      </c>
      <c r="Q169" s="7">
        <v>1472864.5061999999</v>
      </c>
      <c r="R169" s="7">
        <f t="shared" si="23"/>
        <v>22789492.530974843</v>
      </c>
      <c r="S169" s="7">
        <v>0</v>
      </c>
      <c r="T169" s="14">
        <f t="shared" si="24"/>
        <v>8028.0942400917502</v>
      </c>
      <c r="U169" s="1">
        <f t="shared" si="26"/>
        <v>331.20000000000073</v>
      </c>
      <c r="V169" s="7">
        <f t="shared" si="26"/>
        <v>2626585.5699999928</v>
      </c>
      <c r="W169" s="7">
        <f t="shared" si="26"/>
        <v>-244828.26130527537</v>
      </c>
      <c r="X169" s="7">
        <f t="shared" si="25"/>
        <v>2381757.3086947128</v>
      </c>
      <c r="Y169" s="7">
        <f t="shared" si="25"/>
        <v>11778516.329999998</v>
      </c>
      <c r="Z169" s="7">
        <f t="shared" si="25"/>
        <v>286922.68619999988</v>
      </c>
      <c r="AA169" s="7">
        <f t="shared" si="25"/>
        <v>-9683681.7075052857</v>
      </c>
      <c r="AB169" s="7">
        <f t="shared" si="25"/>
        <v>0</v>
      </c>
      <c r="AC169" s="14">
        <f t="shared" si="25"/>
        <v>-42.348802582922872</v>
      </c>
    </row>
    <row r="170" spans="1:29" x14ac:dyDescent="0.25">
      <c r="A170" s="7" t="s">
        <v>217</v>
      </c>
      <c r="B170" s="7" t="s">
        <v>222</v>
      </c>
      <c r="C170" s="1">
        <v>4007.7</v>
      </c>
      <c r="D170" s="7">
        <v>34930512.049999997</v>
      </c>
      <c r="E170" s="27">
        <v>-2586597.4632429653</v>
      </c>
      <c r="F170" s="7">
        <f t="shared" si="19"/>
        <v>32343914.58675703</v>
      </c>
      <c r="G170" s="7">
        <v>8442232.4299999997</v>
      </c>
      <c r="H170" s="7">
        <v>433156.94</v>
      </c>
      <c r="I170" s="7">
        <f t="shared" si="20"/>
        <v>23468525.216757029</v>
      </c>
      <c r="J170" s="7">
        <v>0</v>
      </c>
      <c r="K170" s="14">
        <f t="shared" si="21"/>
        <v>8070.443043829885</v>
      </c>
      <c r="L170" s="1">
        <v>3939.2</v>
      </c>
      <c r="M170" s="7">
        <v>34184456.380000003</v>
      </c>
      <c r="N170" s="7">
        <v>-2560187.552070966</v>
      </c>
      <c r="O170" s="7">
        <f t="shared" si="22"/>
        <v>31624268.827929035</v>
      </c>
      <c r="P170" s="7">
        <v>13720108.16</v>
      </c>
      <c r="Q170" s="7">
        <v>535075.44160000002</v>
      </c>
      <c r="R170" s="7">
        <f t="shared" si="23"/>
        <v>17369085.226329036</v>
      </c>
      <c r="S170" s="7">
        <v>0</v>
      </c>
      <c r="T170" s="14">
        <f t="shared" si="24"/>
        <v>8028.0942394214653</v>
      </c>
      <c r="U170" s="1">
        <f t="shared" si="26"/>
        <v>-68.5</v>
      </c>
      <c r="V170" s="7">
        <f t="shared" si="26"/>
        <v>-746055.66999999434</v>
      </c>
      <c r="W170" s="7">
        <f t="shared" si="26"/>
        <v>26409.911171999294</v>
      </c>
      <c r="X170" s="7">
        <f t="shared" si="25"/>
        <v>-719645.75882799551</v>
      </c>
      <c r="Y170" s="7">
        <f t="shared" si="25"/>
        <v>5277875.7300000004</v>
      </c>
      <c r="Z170" s="7">
        <f t="shared" si="25"/>
        <v>101918.50160000002</v>
      </c>
      <c r="AA170" s="7">
        <f t="shared" si="25"/>
        <v>-6099439.9904279932</v>
      </c>
      <c r="AB170" s="7">
        <f t="shared" si="25"/>
        <v>0</v>
      </c>
      <c r="AC170" s="14">
        <f t="shared" si="25"/>
        <v>-42.34880440841971</v>
      </c>
    </row>
    <row r="171" spans="1:29" x14ac:dyDescent="0.25">
      <c r="A171" s="7" t="s">
        <v>217</v>
      </c>
      <c r="B171" s="7" t="s">
        <v>223</v>
      </c>
      <c r="C171" s="1">
        <v>22365</v>
      </c>
      <c r="D171" s="7">
        <v>202263018.57999998</v>
      </c>
      <c r="E171" s="27">
        <v>-14977536.258787617</v>
      </c>
      <c r="F171" s="7">
        <f t="shared" si="19"/>
        <v>187285482.32121235</v>
      </c>
      <c r="G171" s="7">
        <v>45413826.460000001</v>
      </c>
      <c r="H171" s="7">
        <v>2581208.86</v>
      </c>
      <c r="I171" s="7">
        <f t="shared" si="20"/>
        <v>139290447.00121233</v>
      </c>
      <c r="J171" s="7">
        <v>0</v>
      </c>
      <c r="K171" s="14">
        <f t="shared" si="21"/>
        <v>8374.0434751268658</v>
      </c>
      <c r="L171" s="1">
        <v>21874.6</v>
      </c>
      <c r="M171" s="7">
        <v>196328015.31999999</v>
      </c>
      <c r="N171" s="7">
        <v>-14703657.573420854</v>
      </c>
      <c r="O171" s="7">
        <f t="shared" si="22"/>
        <v>181624357.74657914</v>
      </c>
      <c r="P171" s="7">
        <v>56346587.859999999</v>
      </c>
      <c r="Q171" s="7">
        <v>2707846.0525000002</v>
      </c>
      <c r="R171" s="7">
        <f t="shared" si="23"/>
        <v>122569923.83407915</v>
      </c>
      <c r="S171" s="7">
        <v>0</v>
      </c>
      <c r="T171" s="14">
        <f t="shared" si="24"/>
        <v>8302.9796086136048</v>
      </c>
      <c r="U171" s="1">
        <f t="shared" si="26"/>
        <v>-490.40000000000146</v>
      </c>
      <c r="V171" s="7">
        <f t="shared" si="26"/>
        <v>-5935003.2599999905</v>
      </c>
      <c r="W171" s="7">
        <f t="shared" si="26"/>
        <v>273878.6853667628</v>
      </c>
      <c r="X171" s="7">
        <f t="shared" si="25"/>
        <v>-5661124.5746332109</v>
      </c>
      <c r="Y171" s="7">
        <f t="shared" si="25"/>
        <v>10932761.399999999</v>
      </c>
      <c r="Z171" s="7">
        <f t="shared" si="25"/>
        <v>126637.19250000035</v>
      </c>
      <c r="AA171" s="7">
        <f t="shared" si="25"/>
        <v>-16720523.167133182</v>
      </c>
      <c r="AB171" s="7">
        <f t="shared" si="25"/>
        <v>0</v>
      </c>
      <c r="AC171" s="14">
        <f t="shared" si="25"/>
        <v>-71.063866513261019</v>
      </c>
    </row>
    <row r="172" spans="1:29" x14ac:dyDescent="0.25">
      <c r="A172" s="7" t="s">
        <v>217</v>
      </c>
      <c r="B172" s="7" t="s">
        <v>206</v>
      </c>
      <c r="C172" s="1">
        <v>1149.2</v>
      </c>
      <c r="D172" s="7">
        <v>10608196.65</v>
      </c>
      <c r="E172" s="27">
        <v>-785534.85002440796</v>
      </c>
      <c r="F172" s="7">
        <f t="shared" si="19"/>
        <v>9822661.7999755926</v>
      </c>
      <c r="G172" s="7">
        <v>7899253.3200000003</v>
      </c>
      <c r="H172" s="7">
        <v>451730.34</v>
      </c>
      <c r="I172" s="7">
        <f t="shared" si="20"/>
        <v>1471678.1399755923</v>
      </c>
      <c r="J172" s="7">
        <v>0</v>
      </c>
      <c r="K172" s="14">
        <f t="shared" si="21"/>
        <v>8547.391054625472</v>
      </c>
      <c r="L172" s="1">
        <v>1110</v>
      </c>
      <c r="M172" s="7">
        <v>10353434.949999999</v>
      </c>
      <c r="N172" s="7">
        <v>-1626.0458999990369</v>
      </c>
      <c r="O172" s="7">
        <f t="shared" si="22"/>
        <v>10351808.904100001</v>
      </c>
      <c r="P172" s="7">
        <v>9832218.7400000002</v>
      </c>
      <c r="Q172" s="7">
        <v>519590.16409999999</v>
      </c>
      <c r="R172" s="7">
        <f t="shared" si="23"/>
        <v>6.4028427004814148E-10</v>
      </c>
      <c r="S172" s="7">
        <v>1122.4799999999814</v>
      </c>
      <c r="T172" s="14">
        <f t="shared" si="24"/>
        <v>9325.9539676576587</v>
      </c>
      <c r="U172" s="1">
        <f t="shared" si="26"/>
        <v>-39.200000000000045</v>
      </c>
      <c r="V172" s="7">
        <f t="shared" si="26"/>
        <v>-254761.70000000112</v>
      </c>
      <c r="W172" s="7">
        <f t="shared" si="26"/>
        <v>783908.80412440887</v>
      </c>
      <c r="X172" s="7">
        <f t="shared" si="25"/>
        <v>529147.10412440822</v>
      </c>
      <c r="Y172" s="7">
        <f t="shared" si="25"/>
        <v>1932965.42</v>
      </c>
      <c r="Z172" s="7">
        <f t="shared" si="25"/>
        <v>67859.824099999969</v>
      </c>
      <c r="AA172" s="7">
        <f t="shared" si="25"/>
        <v>-1471678.1399755916</v>
      </c>
      <c r="AB172" s="7">
        <f t="shared" si="25"/>
        <v>1122.4799999999814</v>
      </c>
      <c r="AC172" s="14">
        <f t="shared" si="25"/>
        <v>778.56291303218677</v>
      </c>
    </row>
    <row r="173" spans="1:29" x14ac:dyDescent="0.25">
      <c r="A173" s="7" t="s">
        <v>217</v>
      </c>
      <c r="B173" s="7" t="s">
        <v>224</v>
      </c>
      <c r="C173" s="1">
        <v>2305</v>
      </c>
      <c r="D173" s="7">
        <v>21609888.329999998</v>
      </c>
      <c r="E173" s="27">
        <v>-1600207.9286822753</v>
      </c>
      <c r="F173" s="7">
        <f t="shared" si="19"/>
        <v>20009680.401317723</v>
      </c>
      <c r="G173" s="7">
        <v>8257757.5300000003</v>
      </c>
      <c r="H173" s="7">
        <v>953519.83</v>
      </c>
      <c r="I173" s="7">
        <f t="shared" si="20"/>
        <v>10798403.041317722</v>
      </c>
      <c r="J173" s="7">
        <v>0</v>
      </c>
      <c r="K173" s="14">
        <f t="shared" si="21"/>
        <v>8680.9893281204877</v>
      </c>
      <c r="L173" s="1">
        <v>2368.8000000000002</v>
      </c>
      <c r="M173" s="7">
        <v>22093771.359999999</v>
      </c>
      <c r="N173" s="7">
        <v>-1654675.966918916</v>
      </c>
      <c r="O173" s="7">
        <f t="shared" si="22"/>
        <v>20439095.393081084</v>
      </c>
      <c r="P173" s="7">
        <v>18926204.16</v>
      </c>
      <c r="Q173" s="7">
        <v>857178.44239999994</v>
      </c>
      <c r="R173" s="7">
        <f t="shared" si="23"/>
        <v>655712.7906810838</v>
      </c>
      <c r="S173" s="7">
        <v>0</v>
      </c>
      <c r="T173" s="14">
        <f t="shared" si="24"/>
        <v>8628.4597235229157</v>
      </c>
      <c r="U173" s="1">
        <f t="shared" si="26"/>
        <v>63.800000000000182</v>
      </c>
      <c r="V173" s="7">
        <f t="shared" si="26"/>
        <v>483883.03000000119</v>
      </c>
      <c r="W173" s="7">
        <f t="shared" si="26"/>
        <v>-54468.038236640627</v>
      </c>
      <c r="X173" s="7">
        <f t="shared" si="25"/>
        <v>429414.9917633608</v>
      </c>
      <c r="Y173" s="7">
        <f t="shared" si="25"/>
        <v>10668446.629999999</v>
      </c>
      <c r="Z173" s="7">
        <f t="shared" si="25"/>
        <v>-96341.387600000016</v>
      </c>
      <c r="AA173" s="7">
        <f t="shared" si="25"/>
        <v>-10142690.250636637</v>
      </c>
      <c r="AB173" s="7">
        <f t="shared" si="25"/>
        <v>0</v>
      </c>
      <c r="AC173" s="14">
        <f t="shared" si="25"/>
        <v>-52.529604597571961</v>
      </c>
    </row>
    <row r="174" spans="1:29" x14ac:dyDescent="0.25">
      <c r="A174" s="7" t="s">
        <v>217</v>
      </c>
      <c r="B174" s="7" t="s">
        <v>225</v>
      </c>
      <c r="C174" s="1">
        <v>916.9</v>
      </c>
      <c r="D174" s="7">
        <v>8663777.1300000008</v>
      </c>
      <c r="E174" s="27">
        <v>-641550.97166863387</v>
      </c>
      <c r="F174" s="7">
        <f t="shared" si="19"/>
        <v>8022226.1583313672</v>
      </c>
      <c r="G174" s="7">
        <v>3534035.84</v>
      </c>
      <c r="H174" s="7">
        <v>228453.98</v>
      </c>
      <c r="I174" s="7">
        <f t="shared" si="20"/>
        <v>4259736.3383313669</v>
      </c>
      <c r="J174" s="7">
        <v>0</v>
      </c>
      <c r="K174" s="14">
        <f t="shared" si="21"/>
        <v>8749.292352853492</v>
      </c>
      <c r="L174" s="1">
        <v>951.3</v>
      </c>
      <c r="M174" s="7">
        <v>8928169.2799999993</v>
      </c>
      <c r="N174" s="7">
        <v>-668660.27060215583</v>
      </c>
      <c r="O174" s="7">
        <f t="shared" si="22"/>
        <v>8259509.0093978439</v>
      </c>
      <c r="P174" s="7">
        <v>2936735.31</v>
      </c>
      <c r="Q174" s="7">
        <v>249911.09390000001</v>
      </c>
      <c r="R174" s="7">
        <f t="shared" si="23"/>
        <v>5072862.6054978436</v>
      </c>
      <c r="S174" s="7">
        <v>0</v>
      </c>
      <c r="T174" s="14">
        <f t="shared" si="24"/>
        <v>8682.3389145357341</v>
      </c>
      <c r="U174" s="1">
        <f t="shared" si="26"/>
        <v>34.399999999999977</v>
      </c>
      <c r="V174" s="7">
        <f t="shared" si="26"/>
        <v>264392.14999999851</v>
      </c>
      <c r="W174" s="7">
        <f t="shared" si="26"/>
        <v>-27109.298933521961</v>
      </c>
      <c r="X174" s="7">
        <f t="shared" si="25"/>
        <v>237282.85106647667</v>
      </c>
      <c r="Y174" s="7">
        <f t="shared" si="25"/>
        <v>-597300.5299999998</v>
      </c>
      <c r="Z174" s="7">
        <f t="shared" si="25"/>
        <v>21457.113899999997</v>
      </c>
      <c r="AA174" s="7">
        <f t="shared" si="25"/>
        <v>813126.2671664767</v>
      </c>
      <c r="AB174" s="7">
        <f t="shared" si="25"/>
        <v>0</v>
      </c>
      <c r="AC174" s="14">
        <f t="shared" si="25"/>
        <v>-66.9534383177579</v>
      </c>
    </row>
    <row r="175" spans="1:29" x14ac:dyDescent="0.25">
      <c r="A175" s="7" t="s">
        <v>217</v>
      </c>
      <c r="B175" s="7" t="s">
        <v>226</v>
      </c>
      <c r="C175" s="1">
        <v>170.2</v>
      </c>
      <c r="D175" s="7">
        <v>2687299.8800000004</v>
      </c>
      <c r="E175" s="27">
        <v>-198994.02111917012</v>
      </c>
      <c r="F175" s="7">
        <f t="shared" si="19"/>
        <v>2488305.85888083</v>
      </c>
      <c r="G175" s="7">
        <v>1271210.3700000001</v>
      </c>
      <c r="H175" s="7">
        <v>121724.14</v>
      </c>
      <c r="I175" s="7">
        <f t="shared" si="20"/>
        <v>1095371.34888083</v>
      </c>
      <c r="J175" s="7">
        <v>0</v>
      </c>
      <c r="K175" s="14">
        <f t="shared" si="21"/>
        <v>14619.893412930847</v>
      </c>
      <c r="L175" s="1">
        <v>172.6</v>
      </c>
      <c r="M175" s="7">
        <v>2671152.7199999997</v>
      </c>
      <c r="N175" s="7">
        <v>-200051.50491220129</v>
      </c>
      <c r="O175" s="7">
        <f t="shared" si="22"/>
        <v>2471101.2150877984</v>
      </c>
      <c r="P175" s="7">
        <v>1334263.78</v>
      </c>
      <c r="Q175" s="7">
        <v>124919.3682</v>
      </c>
      <c r="R175" s="7">
        <f t="shared" si="23"/>
        <v>1011918.0668877984</v>
      </c>
      <c r="S175" s="7">
        <v>0</v>
      </c>
      <c r="T175" s="14">
        <f t="shared" si="24"/>
        <v>14316.924768758972</v>
      </c>
      <c r="U175" s="1">
        <f t="shared" si="26"/>
        <v>2.4000000000000057</v>
      </c>
      <c r="V175" s="7">
        <f t="shared" si="26"/>
        <v>-16147.160000000615</v>
      </c>
      <c r="W175" s="7">
        <f t="shared" si="26"/>
        <v>-1057.4837930311623</v>
      </c>
      <c r="X175" s="7">
        <f t="shared" si="25"/>
        <v>-17204.643793031573</v>
      </c>
      <c r="Y175" s="7">
        <f t="shared" si="25"/>
        <v>63053.409999999916</v>
      </c>
      <c r="Z175" s="7">
        <f t="shared" si="25"/>
        <v>3195.2281999999977</v>
      </c>
      <c r="AA175" s="7">
        <f t="shared" si="25"/>
        <v>-83453.281993031618</v>
      </c>
      <c r="AB175" s="7">
        <f t="shared" si="25"/>
        <v>0</v>
      </c>
      <c r="AC175" s="14">
        <f t="shared" si="25"/>
        <v>-302.96864417187498</v>
      </c>
    </row>
    <row r="176" spans="1:29" x14ac:dyDescent="0.25">
      <c r="A176" s="7" t="s">
        <v>217</v>
      </c>
      <c r="B176" s="7" t="s">
        <v>227</v>
      </c>
      <c r="C176" s="1">
        <v>202.4</v>
      </c>
      <c r="D176" s="7">
        <v>2925958.94</v>
      </c>
      <c r="E176" s="27">
        <v>-216666.67699928768</v>
      </c>
      <c r="F176" s="7">
        <f t="shared" si="19"/>
        <v>2709292.2630007123</v>
      </c>
      <c r="G176" s="7">
        <v>963732.84</v>
      </c>
      <c r="H176" s="7">
        <v>167248.84</v>
      </c>
      <c r="I176" s="7">
        <f t="shared" si="20"/>
        <v>1578310.5830007123</v>
      </c>
      <c r="J176" s="7">
        <v>0</v>
      </c>
      <c r="K176" s="14">
        <f t="shared" si="21"/>
        <v>13385.831338936325</v>
      </c>
      <c r="L176" s="1">
        <v>200.5</v>
      </c>
      <c r="M176" s="7">
        <v>2907541.53</v>
      </c>
      <c r="N176" s="7">
        <v>-217755.44854328819</v>
      </c>
      <c r="O176" s="7">
        <f t="shared" si="22"/>
        <v>2689786.0814567115</v>
      </c>
      <c r="P176" s="7">
        <v>2428735.2000000002</v>
      </c>
      <c r="Q176" s="7">
        <v>136333.79730000001</v>
      </c>
      <c r="R176" s="7">
        <f t="shared" si="23"/>
        <v>124717.08415671132</v>
      </c>
      <c r="S176" s="7">
        <v>0</v>
      </c>
      <c r="T176" s="14">
        <f t="shared" si="24"/>
        <v>13415.391927464896</v>
      </c>
      <c r="U176" s="1">
        <f t="shared" si="26"/>
        <v>-1.9000000000000057</v>
      </c>
      <c r="V176" s="7">
        <f t="shared" si="26"/>
        <v>-18417.410000000149</v>
      </c>
      <c r="W176" s="7">
        <f t="shared" si="26"/>
        <v>-1088.7715440005122</v>
      </c>
      <c r="X176" s="7">
        <f t="shared" si="25"/>
        <v>-19506.181544000749</v>
      </c>
      <c r="Y176" s="7">
        <f t="shared" si="25"/>
        <v>1465002.3600000003</v>
      </c>
      <c r="Z176" s="7">
        <f t="shared" si="25"/>
        <v>-30915.042699999991</v>
      </c>
      <c r="AA176" s="7">
        <f t="shared" si="25"/>
        <v>-1453593.498844001</v>
      </c>
      <c r="AB176" s="7">
        <f t="shared" si="25"/>
        <v>0</v>
      </c>
      <c r="AC176" s="14">
        <f t="shared" si="25"/>
        <v>29.560588528571316</v>
      </c>
    </row>
    <row r="177" spans="1:32" x14ac:dyDescent="0.25">
      <c r="A177" s="7" t="s">
        <v>217</v>
      </c>
      <c r="B177" s="7" t="s">
        <v>228</v>
      </c>
      <c r="C177" s="1">
        <v>85.1</v>
      </c>
      <c r="D177" s="7">
        <v>1565737.09</v>
      </c>
      <c r="E177" s="27">
        <v>-115942.5198033827</v>
      </c>
      <c r="F177" s="7">
        <f t="shared" si="19"/>
        <v>1449794.5701966174</v>
      </c>
      <c r="G177" s="7">
        <v>1153187.3899999999</v>
      </c>
      <c r="H177" s="7">
        <v>79284.149999999994</v>
      </c>
      <c r="I177" s="7">
        <f t="shared" si="20"/>
        <v>217323.0301966175</v>
      </c>
      <c r="J177" s="7">
        <v>0</v>
      </c>
      <c r="K177" s="14">
        <f t="shared" si="21"/>
        <v>17036.363927104787</v>
      </c>
      <c r="L177" s="1">
        <v>77.099999999999994</v>
      </c>
      <c r="M177" s="7">
        <v>1450203.06</v>
      </c>
      <c r="N177" s="7">
        <v>-56.173000000111642</v>
      </c>
      <c r="O177" s="7">
        <f t="shared" si="22"/>
        <v>1450146.8869999999</v>
      </c>
      <c r="P177" s="7">
        <v>1370466.19</v>
      </c>
      <c r="Q177" s="7">
        <v>79680.697</v>
      </c>
      <c r="R177" s="7">
        <f t="shared" si="23"/>
        <v>0</v>
      </c>
      <c r="S177" s="7">
        <v>73120.34</v>
      </c>
      <c r="T177" s="14">
        <f t="shared" si="24"/>
        <v>18808.649636835278</v>
      </c>
      <c r="U177" s="1">
        <f t="shared" si="26"/>
        <v>-8</v>
      </c>
      <c r="V177" s="7">
        <f t="shared" si="26"/>
        <v>-115534.03000000003</v>
      </c>
      <c r="W177" s="7">
        <f t="shared" si="26"/>
        <v>115886.34680338259</v>
      </c>
      <c r="X177" s="7">
        <f t="shared" si="25"/>
        <v>352.31680338247679</v>
      </c>
      <c r="Y177" s="7">
        <f t="shared" si="25"/>
        <v>217278.80000000005</v>
      </c>
      <c r="Z177" s="7">
        <f t="shared" si="25"/>
        <v>396.54700000000594</v>
      </c>
      <c r="AA177" s="7">
        <f t="shared" si="25"/>
        <v>-217323.0301966175</v>
      </c>
      <c r="AB177" s="7">
        <f t="shared" si="25"/>
        <v>73120.34</v>
      </c>
      <c r="AC177" s="14">
        <f t="shared" si="25"/>
        <v>1772.2857097304914</v>
      </c>
    </row>
    <row r="178" spans="1:32" x14ac:dyDescent="0.25">
      <c r="A178" s="7" t="s">
        <v>229</v>
      </c>
      <c r="B178" s="7" t="s">
        <v>230</v>
      </c>
      <c r="C178" s="1">
        <v>795.2</v>
      </c>
      <c r="D178" s="7">
        <v>8089999.8300000001</v>
      </c>
      <c r="E178" s="27">
        <v>-599062.87683274946</v>
      </c>
      <c r="F178" s="7">
        <f t="shared" si="19"/>
        <v>7490936.9531672504</v>
      </c>
      <c r="G178" s="7">
        <v>2015741.86</v>
      </c>
      <c r="H178" s="7">
        <v>241904.29</v>
      </c>
      <c r="I178" s="7">
        <f t="shared" si="20"/>
        <v>5233290.80316725</v>
      </c>
      <c r="J178" s="7">
        <v>0</v>
      </c>
      <c r="K178" s="14">
        <f t="shared" si="21"/>
        <v>9420.1923455322558</v>
      </c>
      <c r="L178" s="1">
        <v>796.5</v>
      </c>
      <c r="M178" s="7">
        <v>8084077.9100000001</v>
      </c>
      <c r="N178" s="7">
        <v>-605443.46252242103</v>
      </c>
      <c r="O178" s="7">
        <f t="shared" si="22"/>
        <v>7478634.4474775791</v>
      </c>
      <c r="P178" s="7">
        <v>2058903.27</v>
      </c>
      <c r="Q178" s="7">
        <v>239882.64309999999</v>
      </c>
      <c r="R178" s="7">
        <f t="shared" si="23"/>
        <v>5179848.5343775796</v>
      </c>
      <c r="S178" s="7">
        <v>0</v>
      </c>
      <c r="T178" s="14">
        <f t="shared" si="24"/>
        <v>9389.3715599216303</v>
      </c>
      <c r="U178" s="1">
        <f t="shared" si="26"/>
        <v>1.2999999999999545</v>
      </c>
      <c r="V178" s="7">
        <f t="shared" si="26"/>
        <v>-5921.9199999999255</v>
      </c>
      <c r="W178" s="7">
        <f t="shared" si="26"/>
        <v>-6380.5856896715704</v>
      </c>
      <c r="X178" s="7">
        <f t="shared" si="25"/>
        <v>-12302.505689671263</v>
      </c>
      <c r="Y178" s="7">
        <f t="shared" si="25"/>
        <v>43161.409999999916</v>
      </c>
      <c r="Z178" s="7">
        <f t="shared" si="25"/>
        <v>-2021.6469000000216</v>
      </c>
      <c r="AA178" s="7">
        <f t="shared" si="25"/>
        <v>-53442.26878967043</v>
      </c>
      <c r="AB178" s="7">
        <f t="shared" si="25"/>
        <v>0</v>
      </c>
      <c r="AC178" s="14">
        <f t="shared" si="25"/>
        <v>-30.820785610625535</v>
      </c>
    </row>
    <row r="179" spans="1:32" x14ac:dyDescent="0.25">
      <c r="A179" s="7" t="s">
        <v>229</v>
      </c>
      <c r="B179" s="7" t="s">
        <v>231</v>
      </c>
      <c r="C179" s="1">
        <v>648.9</v>
      </c>
      <c r="D179" s="7">
        <v>6394350.3000000007</v>
      </c>
      <c r="E179" s="27">
        <v>-473500.36671068205</v>
      </c>
      <c r="F179" s="7">
        <f t="shared" si="19"/>
        <v>5920849.9332893183</v>
      </c>
      <c r="G179" s="7">
        <v>1449642.17</v>
      </c>
      <c r="H179" s="7">
        <v>144953.26</v>
      </c>
      <c r="I179" s="7">
        <f t="shared" si="20"/>
        <v>4326254.5032893186</v>
      </c>
      <c r="J179" s="7">
        <v>0</v>
      </c>
      <c r="K179" s="14">
        <f t="shared" si="21"/>
        <v>9124.4412594996429</v>
      </c>
      <c r="L179" s="1">
        <v>696.4</v>
      </c>
      <c r="M179" s="7">
        <v>6772264.5200000005</v>
      </c>
      <c r="N179" s="7">
        <v>-507197.3978670552</v>
      </c>
      <c r="O179" s="7">
        <f t="shared" si="22"/>
        <v>6265067.1221329449</v>
      </c>
      <c r="P179" s="7">
        <v>1525772.92</v>
      </c>
      <c r="Q179" s="7">
        <v>166473.92510000002</v>
      </c>
      <c r="R179" s="7">
        <f t="shared" si="23"/>
        <v>4572820.2770329453</v>
      </c>
      <c r="S179" s="7">
        <v>0</v>
      </c>
      <c r="T179" s="14">
        <f t="shared" si="24"/>
        <v>8996.3628979508121</v>
      </c>
      <c r="U179" s="1">
        <f t="shared" si="26"/>
        <v>47.5</v>
      </c>
      <c r="V179" s="7">
        <f t="shared" si="26"/>
        <v>377914.21999999974</v>
      </c>
      <c r="W179" s="7">
        <f t="shared" si="26"/>
        <v>-33697.031156373152</v>
      </c>
      <c r="X179" s="7">
        <f t="shared" si="25"/>
        <v>344217.18884362653</v>
      </c>
      <c r="Y179" s="7">
        <f t="shared" si="25"/>
        <v>76130.75</v>
      </c>
      <c r="Z179" s="7">
        <f t="shared" si="25"/>
        <v>21520.665100000013</v>
      </c>
      <c r="AA179" s="7">
        <f t="shared" si="25"/>
        <v>246565.77374362666</v>
      </c>
      <c r="AB179" s="7">
        <f t="shared" si="25"/>
        <v>0</v>
      </c>
      <c r="AC179" s="14">
        <f t="shared" si="25"/>
        <v>-128.0783615488308</v>
      </c>
    </row>
    <row r="180" spans="1:32" x14ac:dyDescent="0.25">
      <c r="A180" s="7" t="s">
        <v>229</v>
      </c>
      <c r="B180" s="7" t="s">
        <v>232</v>
      </c>
      <c r="C180" s="1">
        <v>202.8</v>
      </c>
      <c r="D180" s="7">
        <v>3012888.0100000002</v>
      </c>
      <c r="E180" s="27">
        <v>-223103.75732671653</v>
      </c>
      <c r="F180" s="7">
        <f t="shared" si="19"/>
        <v>2789784.2526732837</v>
      </c>
      <c r="G180" s="7">
        <v>403223.75</v>
      </c>
      <c r="H180" s="7">
        <v>43357.99</v>
      </c>
      <c r="I180" s="7">
        <f t="shared" si="20"/>
        <v>2343202.5126732835</v>
      </c>
      <c r="J180" s="7">
        <v>0</v>
      </c>
      <c r="K180" s="14">
        <f t="shared" si="21"/>
        <v>13756.332606870234</v>
      </c>
      <c r="L180" s="1">
        <v>197.9</v>
      </c>
      <c r="M180" s="7">
        <v>2954053.48</v>
      </c>
      <c r="N180" s="7">
        <v>-221238.88306361058</v>
      </c>
      <c r="O180" s="7">
        <f t="shared" si="22"/>
        <v>2732814.5969363893</v>
      </c>
      <c r="P180" s="7">
        <v>413303.49</v>
      </c>
      <c r="Q180" s="7">
        <v>45440.437899999997</v>
      </c>
      <c r="R180" s="7">
        <f t="shared" si="23"/>
        <v>2274070.6690363898</v>
      </c>
      <c r="S180" s="7">
        <v>0</v>
      </c>
      <c r="T180" s="14">
        <f t="shared" si="24"/>
        <v>13809.068200790243</v>
      </c>
      <c r="U180" s="1">
        <f t="shared" si="26"/>
        <v>-4.9000000000000057</v>
      </c>
      <c r="V180" s="7">
        <f t="shared" si="26"/>
        <v>-58834.530000000261</v>
      </c>
      <c r="W180" s="7">
        <f t="shared" si="26"/>
        <v>1864.8742631059431</v>
      </c>
      <c r="X180" s="7">
        <f t="shared" si="25"/>
        <v>-56969.655736894347</v>
      </c>
      <c r="Y180" s="7">
        <f t="shared" si="25"/>
        <v>10079.739999999991</v>
      </c>
      <c r="Z180" s="7">
        <f t="shared" si="25"/>
        <v>2082.4478999999992</v>
      </c>
      <c r="AA180" s="7">
        <f t="shared" si="25"/>
        <v>-69131.843636893667</v>
      </c>
      <c r="AB180" s="7">
        <f t="shared" si="25"/>
        <v>0</v>
      </c>
      <c r="AC180" s="14">
        <f t="shared" si="25"/>
        <v>52.735593920009705</v>
      </c>
    </row>
    <row r="181" spans="1:32" x14ac:dyDescent="0.25">
      <c r="A181" s="7" t="s">
        <v>229</v>
      </c>
      <c r="B181" s="7" t="s">
        <v>233</v>
      </c>
      <c r="C181" s="1">
        <v>62.6</v>
      </c>
      <c r="D181" s="7">
        <v>1211232.08</v>
      </c>
      <c r="E181" s="27">
        <v>-89691.494388685926</v>
      </c>
      <c r="F181" s="7">
        <f t="shared" si="19"/>
        <v>1121540.585611314</v>
      </c>
      <c r="G181" s="7">
        <v>361270.2</v>
      </c>
      <c r="H181" s="7">
        <v>44128.14</v>
      </c>
      <c r="I181" s="7">
        <f t="shared" si="20"/>
        <v>716142.24561131408</v>
      </c>
      <c r="J181" s="7">
        <v>0</v>
      </c>
      <c r="K181" s="14">
        <f t="shared" si="21"/>
        <v>17915.983795707893</v>
      </c>
      <c r="L181" s="1">
        <v>60.7</v>
      </c>
      <c r="M181" s="7">
        <v>1174085.1199999999</v>
      </c>
      <c r="N181" s="7">
        <v>-87931.136768182405</v>
      </c>
      <c r="O181" s="7">
        <f t="shared" si="22"/>
        <v>1086153.9832318174</v>
      </c>
      <c r="P181" s="7">
        <v>355171.01</v>
      </c>
      <c r="Q181" s="7">
        <v>45334.636299999998</v>
      </c>
      <c r="R181" s="7">
        <f t="shared" si="23"/>
        <v>685648.33693181735</v>
      </c>
      <c r="S181" s="7">
        <v>0</v>
      </c>
      <c r="T181" s="14">
        <f t="shared" si="24"/>
        <v>17893.805325071127</v>
      </c>
      <c r="U181" s="1">
        <f t="shared" si="26"/>
        <v>-1.8999999999999986</v>
      </c>
      <c r="V181" s="7">
        <f t="shared" si="26"/>
        <v>-37146.960000000196</v>
      </c>
      <c r="W181" s="7">
        <f t="shared" si="26"/>
        <v>1760.3576205035206</v>
      </c>
      <c r="X181" s="7">
        <f t="shared" si="25"/>
        <v>-35386.602379496675</v>
      </c>
      <c r="Y181" s="7">
        <f t="shared" si="25"/>
        <v>-6099.1900000000023</v>
      </c>
      <c r="Z181" s="7">
        <f t="shared" si="25"/>
        <v>1206.4962999999989</v>
      </c>
      <c r="AA181" s="7">
        <f t="shared" si="25"/>
        <v>-30493.90867949673</v>
      </c>
      <c r="AB181" s="7">
        <f t="shared" si="25"/>
        <v>0</v>
      </c>
      <c r="AC181" s="14">
        <f t="shared" si="25"/>
        <v>-22.178470636765269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876386.30000000016</v>
      </c>
      <c r="D183" s="12">
        <f>SUM(D4:D182)</f>
        <v>8040492838.9300013</v>
      </c>
      <c r="E183" s="12">
        <f>SUM(E4:E182)</f>
        <v>-595396894.00000012</v>
      </c>
      <c r="F183" s="12">
        <f>ROUND(SUM(F4:F182),0)</f>
        <v>7445095945</v>
      </c>
      <c r="G183" s="12">
        <f>ROUND(SUM(G4:G182),0)</f>
        <v>2462124281</v>
      </c>
      <c r="H183" s="12">
        <f>ROUND(SUM(H4:H182),0)</f>
        <v>189317258</v>
      </c>
      <c r="I183" s="12">
        <f>ROUND(SUM(I4:I182),0)+1</f>
        <v>4793654407</v>
      </c>
      <c r="J183" s="12">
        <f>SUM(J4:J182)</f>
        <v>0</v>
      </c>
      <c r="K183" s="16">
        <f>F183/C183</f>
        <v>8495.2217361225285</v>
      </c>
      <c r="L183" s="4">
        <f>SUM(L4:L182)</f>
        <v>872201.29999999946</v>
      </c>
      <c r="M183" s="12">
        <f>SUM(M4:M182)</f>
        <v>7965891463.7539959</v>
      </c>
      <c r="N183" s="12">
        <f>SUM(N4:N182)</f>
        <v>-595396893.99999976</v>
      </c>
      <c r="O183" s="12">
        <f>SUM(O4:O182)</f>
        <v>7370494569.7539978</v>
      </c>
      <c r="P183" s="12">
        <f>SUM(P4:P182)</f>
        <v>2640290096.7700028</v>
      </c>
      <c r="Q183" s="12">
        <f>SUM(Q4:Q182)-1</f>
        <v>210577865.18839985</v>
      </c>
      <c r="R183" s="12">
        <f>SUM(R4:R182)+1</f>
        <v>4519626607.7956009</v>
      </c>
      <c r="S183" s="12">
        <f>SUM(S4:S182)</f>
        <v>119602.41999999998</v>
      </c>
      <c r="T183" s="16">
        <f>O183/L183</f>
        <v>8450.4512544913687</v>
      </c>
      <c r="U183" s="4">
        <f>SUM(U4:U182)</f>
        <v>-4184.9999999999809</v>
      </c>
      <c r="V183" s="12">
        <f>SUM(V4:V182)</f>
        <v>-74601375.175999969</v>
      </c>
      <c r="W183" s="12">
        <f>SUM(W4:W182)</f>
        <v>-5.6636054068803787E-8</v>
      </c>
      <c r="X183" s="12">
        <f>SUM(X4:X182)</f>
        <v>-74601375.176000029</v>
      </c>
      <c r="Y183" s="12">
        <f>SUM(Y4:Y182)</f>
        <v>178165816.21000004</v>
      </c>
      <c r="Z183" s="12">
        <f>SUM(Z4:Z182)-1</f>
        <v>21260606.718399983</v>
      </c>
      <c r="AA183" s="12">
        <f>SUM(AA4:AA182)+1</f>
        <v>-274027798.10439998</v>
      </c>
      <c r="AB183" s="12">
        <f>SUM(AB4:AB182)</f>
        <v>119602.41999999998</v>
      </c>
      <c r="AC183" s="16">
        <f>T183-K183</f>
        <v>-44.770481631159782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3" t="s">
        <v>240</v>
      </c>
      <c r="E185" s="34"/>
      <c r="F185" s="21">
        <f>SUM(F4:F181)</f>
        <v>7445095944.9299984</v>
      </c>
      <c r="AD185" s="13"/>
      <c r="AE185" s="13"/>
      <c r="AF185" s="13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ignoredErrors>
    <ignoredError sqref="Z18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2019-20 Orig to Rev Gov Req</vt:lpstr>
      <vt:lpstr>'2019-20 Orig to Rev Gov Req'!Print_Area</vt:lpstr>
      <vt:lpstr>'2019-20 Orig to Rev Gov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2018-04-17T15:23:09Z</cp:lastPrinted>
  <dcterms:created xsi:type="dcterms:W3CDTF">2012-04-09T19:03:04Z</dcterms:created>
  <dcterms:modified xsi:type="dcterms:W3CDTF">2019-01-28T19:28:09Z</dcterms:modified>
</cp:coreProperties>
</file>