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9-20\"/>
    </mc:Choice>
  </mc:AlternateContent>
  <bookViews>
    <workbookView xWindow="0" yWindow="0" windowWidth="24000" windowHeight="9735"/>
  </bookViews>
  <sheets>
    <sheet name="2018-19 Supp to 2019-20 Gov Req" sheetId="2" r:id="rId1"/>
  </sheets>
  <definedNames>
    <definedName name="_xlnm._FilterDatabase" localSheetId="0" hidden="1">'2018-19 Supp to 2019-20 Gov Req'!$A$2:$AC$183</definedName>
    <definedName name="_xlnm.Print_Area" localSheetId="0">'2018-19 Supp to 2019-20 Gov Req'!$A$1:$AC$188</definedName>
    <definedName name="_xlnm.Print_Titles" localSheetId="0">'2018-19 Supp to 2019-20 Gov Req'!$A:$B,'2018-19 Supp to 2019-20 Gov Req'!$1:$3</definedName>
  </definedNames>
  <calcPr calcId="152511"/>
</workbook>
</file>

<file path=xl/calcChain.xml><?xml version="1.0" encoding="utf-8"?>
<calcChain xmlns="http://schemas.openxmlformats.org/spreadsheetml/2006/main">
  <c r="O4" i="2" l="1"/>
  <c r="T4" i="2" s="1"/>
  <c r="AC4" i="2" s="1"/>
  <c r="U4" i="2"/>
  <c r="V4" i="2"/>
  <c r="W4" i="2"/>
  <c r="Y4" i="2"/>
  <c r="Z4" i="2"/>
  <c r="AB4" i="2"/>
  <c r="R4" i="2" l="1"/>
  <c r="AA4" i="2" s="1"/>
  <c r="X4" i="2"/>
  <c r="K181" i="2" l="1"/>
  <c r="I181" i="2"/>
  <c r="F181" i="2"/>
  <c r="I180" i="2"/>
  <c r="F180" i="2"/>
  <c r="K180" i="2" s="1"/>
  <c r="F179" i="2"/>
  <c r="K179" i="2" s="1"/>
  <c r="K178" i="2"/>
  <c r="I178" i="2"/>
  <c r="F178" i="2"/>
  <c r="K177" i="2"/>
  <c r="I177" i="2"/>
  <c r="F177" i="2"/>
  <c r="I176" i="2"/>
  <c r="F176" i="2"/>
  <c r="K176" i="2" s="1"/>
  <c r="F175" i="2"/>
  <c r="K175" i="2" s="1"/>
  <c r="K174" i="2"/>
  <c r="I174" i="2"/>
  <c r="F174" i="2"/>
  <c r="K173" i="2"/>
  <c r="I173" i="2"/>
  <c r="F173" i="2"/>
  <c r="I172" i="2"/>
  <c r="F172" i="2"/>
  <c r="K172" i="2" s="1"/>
  <c r="F171" i="2"/>
  <c r="K171" i="2" s="1"/>
  <c r="K170" i="2"/>
  <c r="I170" i="2"/>
  <c r="F170" i="2"/>
  <c r="K169" i="2"/>
  <c r="I169" i="2"/>
  <c r="F169" i="2"/>
  <c r="I168" i="2"/>
  <c r="F168" i="2"/>
  <c r="K168" i="2" s="1"/>
  <c r="F167" i="2"/>
  <c r="K167" i="2" s="1"/>
  <c r="K166" i="2"/>
  <c r="I166" i="2"/>
  <c r="F166" i="2"/>
  <c r="K165" i="2"/>
  <c r="I165" i="2"/>
  <c r="F165" i="2"/>
  <c r="I164" i="2"/>
  <c r="F164" i="2"/>
  <c r="K164" i="2" s="1"/>
  <c r="F163" i="2"/>
  <c r="K163" i="2" s="1"/>
  <c r="K162" i="2"/>
  <c r="I162" i="2"/>
  <c r="F162" i="2"/>
  <c r="K161" i="2"/>
  <c r="I161" i="2"/>
  <c r="F161" i="2"/>
  <c r="I160" i="2"/>
  <c r="F160" i="2"/>
  <c r="K160" i="2" s="1"/>
  <c r="F159" i="2"/>
  <c r="K159" i="2" s="1"/>
  <c r="K158" i="2"/>
  <c r="I158" i="2"/>
  <c r="F158" i="2"/>
  <c r="K157" i="2"/>
  <c r="I157" i="2"/>
  <c r="F157" i="2"/>
  <c r="I156" i="2"/>
  <c r="F156" i="2"/>
  <c r="K156" i="2" s="1"/>
  <c r="F155" i="2"/>
  <c r="K155" i="2" s="1"/>
  <c r="K154" i="2"/>
  <c r="I154" i="2"/>
  <c r="F154" i="2"/>
  <c r="K153" i="2"/>
  <c r="I153" i="2"/>
  <c r="F153" i="2"/>
  <c r="I152" i="2"/>
  <c r="F152" i="2"/>
  <c r="K152" i="2" s="1"/>
  <c r="F151" i="2"/>
  <c r="K151" i="2" s="1"/>
  <c r="K150" i="2"/>
  <c r="I150" i="2"/>
  <c r="F150" i="2"/>
  <c r="K149" i="2"/>
  <c r="I149" i="2"/>
  <c r="F149" i="2"/>
  <c r="I148" i="2"/>
  <c r="F148" i="2"/>
  <c r="K148" i="2" s="1"/>
  <c r="F147" i="2"/>
  <c r="K147" i="2" s="1"/>
  <c r="K146" i="2"/>
  <c r="I146" i="2"/>
  <c r="F146" i="2"/>
  <c r="K145" i="2"/>
  <c r="I145" i="2"/>
  <c r="F145" i="2"/>
  <c r="I144" i="2"/>
  <c r="F144" i="2"/>
  <c r="K144" i="2" s="1"/>
  <c r="F143" i="2"/>
  <c r="K143" i="2" s="1"/>
  <c r="K142" i="2"/>
  <c r="F142" i="2"/>
  <c r="I142" i="2" s="1"/>
  <c r="K141" i="2"/>
  <c r="I141" i="2"/>
  <c r="F141" i="2"/>
  <c r="I140" i="2"/>
  <c r="F140" i="2"/>
  <c r="K140" i="2" s="1"/>
  <c r="F139" i="2"/>
  <c r="K139" i="2" s="1"/>
  <c r="K138" i="2"/>
  <c r="F138" i="2"/>
  <c r="I138" i="2" s="1"/>
  <c r="K137" i="2"/>
  <c r="I137" i="2"/>
  <c r="F137" i="2"/>
  <c r="I136" i="2"/>
  <c r="F136" i="2"/>
  <c r="K136" i="2" s="1"/>
  <c r="F135" i="2"/>
  <c r="K135" i="2" s="1"/>
  <c r="K134" i="2"/>
  <c r="F134" i="2"/>
  <c r="I134" i="2" s="1"/>
  <c r="K133" i="2"/>
  <c r="I133" i="2"/>
  <c r="F133" i="2"/>
  <c r="I132" i="2"/>
  <c r="F132" i="2"/>
  <c r="K132" i="2" s="1"/>
  <c r="F131" i="2"/>
  <c r="K131" i="2" s="1"/>
  <c r="K130" i="2"/>
  <c r="F130" i="2"/>
  <c r="I130" i="2" s="1"/>
  <c r="K129" i="2"/>
  <c r="I129" i="2"/>
  <c r="F129" i="2"/>
  <c r="I128" i="2"/>
  <c r="F128" i="2"/>
  <c r="K128" i="2" s="1"/>
  <c r="F127" i="2"/>
  <c r="K127" i="2" s="1"/>
  <c r="K126" i="2"/>
  <c r="F126" i="2"/>
  <c r="I126" i="2" s="1"/>
  <c r="K125" i="2"/>
  <c r="I125" i="2"/>
  <c r="F125" i="2"/>
  <c r="I124" i="2"/>
  <c r="F124" i="2"/>
  <c r="K124" i="2" s="1"/>
  <c r="F123" i="2"/>
  <c r="K123" i="2" s="1"/>
  <c r="K122" i="2"/>
  <c r="F122" i="2"/>
  <c r="I122" i="2" s="1"/>
  <c r="K121" i="2"/>
  <c r="I121" i="2"/>
  <c r="F121" i="2"/>
  <c r="I120" i="2"/>
  <c r="F120" i="2"/>
  <c r="K120" i="2" s="1"/>
  <c r="F119" i="2"/>
  <c r="K119" i="2" s="1"/>
  <c r="K118" i="2"/>
  <c r="F118" i="2"/>
  <c r="I118" i="2" s="1"/>
  <c r="K117" i="2"/>
  <c r="I117" i="2"/>
  <c r="F117" i="2"/>
  <c r="I116" i="2"/>
  <c r="F116" i="2"/>
  <c r="K116" i="2" s="1"/>
  <c r="F115" i="2"/>
  <c r="K115" i="2" s="1"/>
  <c r="K114" i="2"/>
  <c r="F114" i="2"/>
  <c r="I114" i="2" s="1"/>
  <c r="K113" i="2"/>
  <c r="I113" i="2"/>
  <c r="F113" i="2"/>
  <c r="I112" i="2"/>
  <c r="F112" i="2"/>
  <c r="K112" i="2" s="1"/>
  <c r="F111" i="2"/>
  <c r="K111" i="2" s="1"/>
  <c r="K110" i="2"/>
  <c r="F110" i="2"/>
  <c r="I110" i="2" s="1"/>
  <c r="K109" i="2"/>
  <c r="I109" i="2"/>
  <c r="F109" i="2"/>
  <c r="I108" i="2"/>
  <c r="F108" i="2"/>
  <c r="K108" i="2" s="1"/>
  <c r="F107" i="2"/>
  <c r="K107" i="2" s="1"/>
  <c r="K106" i="2"/>
  <c r="F106" i="2"/>
  <c r="I106" i="2" s="1"/>
  <c r="K105" i="2"/>
  <c r="I105" i="2"/>
  <c r="F105" i="2"/>
  <c r="I104" i="2"/>
  <c r="F104" i="2"/>
  <c r="K104" i="2" s="1"/>
  <c r="F103" i="2"/>
  <c r="K103" i="2" s="1"/>
  <c r="K102" i="2"/>
  <c r="F102" i="2"/>
  <c r="I102" i="2" s="1"/>
  <c r="K101" i="2"/>
  <c r="I101" i="2"/>
  <c r="F101" i="2"/>
  <c r="I100" i="2"/>
  <c r="F100" i="2"/>
  <c r="K100" i="2" s="1"/>
  <c r="F99" i="2"/>
  <c r="K99" i="2" s="1"/>
  <c r="K98" i="2"/>
  <c r="F98" i="2"/>
  <c r="I98" i="2" s="1"/>
  <c r="K97" i="2"/>
  <c r="I97" i="2"/>
  <c r="F97" i="2"/>
  <c r="I96" i="2"/>
  <c r="F96" i="2"/>
  <c r="K96" i="2" s="1"/>
  <c r="F95" i="2"/>
  <c r="K95" i="2" s="1"/>
  <c r="F94" i="2"/>
  <c r="K94" i="2" s="1"/>
  <c r="K93" i="2"/>
  <c r="I93" i="2"/>
  <c r="F93" i="2"/>
  <c r="I92" i="2"/>
  <c r="F92" i="2"/>
  <c r="K92" i="2" s="1"/>
  <c r="F91" i="2"/>
  <c r="K91" i="2" s="1"/>
  <c r="K90" i="2"/>
  <c r="F90" i="2"/>
  <c r="I90" i="2" s="1"/>
  <c r="K89" i="2"/>
  <c r="I89" i="2"/>
  <c r="F89" i="2"/>
  <c r="I88" i="2"/>
  <c r="F88" i="2"/>
  <c r="K88" i="2" s="1"/>
  <c r="F87" i="2"/>
  <c r="K87" i="2" s="1"/>
  <c r="F86" i="2"/>
  <c r="K86" i="2" s="1"/>
  <c r="K85" i="2"/>
  <c r="F85" i="2"/>
  <c r="I85" i="2" s="1"/>
  <c r="I84" i="2"/>
  <c r="F84" i="2"/>
  <c r="K84" i="2" s="1"/>
  <c r="F83" i="2"/>
  <c r="K83" i="2" s="1"/>
  <c r="F82" i="2"/>
  <c r="K82" i="2" s="1"/>
  <c r="K81" i="2"/>
  <c r="F81" i="2"/>
  <c r="I81" i="2" s="1"/>
  <c r="K80" i="2"/>
  <c r="I80" i="2"/>
  <c r="F80" i="2"/>
  <c r="F79" i="2"/>
  <c r="K79" i="2" s="1"/>
  <c r="F78" i="2"/>
  <c r="K78" i="2" s="1"/>
  <c r="K77" i="2"/>
  <c r="F77" i="2"/>
  <c r="I77" i="2" s="1"/>
  <c r="K76" i="2"/>
  <c r="I76" i="2"/>
  <c r="F76" i="2"/>
  <c r="F75" i="2"/>
  <c r="K75" i="2" s="1"/>
  <c r="F74" i="2"/>
  <c r="K74" i="2" s="1"/>
  <c r="K73" i="2"/>
  <c r="F73" i="2"/>
  <c r="I73" i="2" s="1"/>
  <c r="K72" i="2"/>
  <c r="I72" i="2"/>
  <c r="F72" i="2"/>
  <c r="F71" i="2"/>
  <c r="K71" i="2" s="1"/>
  <c r="F70" i="2"/>
  <c r="K70" i="2" s="1"/>
  <c r="K69" i="2"/>
  <c r="F69" i="2"/>
  <c r="I69" i="2" s="1"/>
  <c r="K68" i="2"/>
  <c r="I68" i="2"/>
  <c r="F68" i="2"/>
  <c r="F67" i="2"/>
  <c r="K67" i="2" s="1"/>
  <c r="F66" i="2"/>
  <c r="K66" i="2" s="1"/>
  <c r="K65" i="2"/>
  <c r="F65" i="2"/>
  <c r="I65" i="2" s="1"/>
  <c r="K64" i="2"/>
  <c r="I64" i="2"/>
  <c r="F64" i="2"/>
  <c r="F63" i="2"/>
  <c r="K63" i="2" s="1"/>
  <c r="F62" i="2"/>
  <c r="K62" i="2" s="1"/>
  <c r="K61" i="2"/>
  <c r="F61" i="2"/>
  <c r="I61" i="2" s="1"/>
  <c r="K60" i="2"/>
  <c r="I60" i="2"/>
  <c r="F60" i="2"/>
  <c r="F59" i="2"/>
  <c r="K59" i="2" s="1"/>
  <c r="F58" i="2"/>
  <c r="K58" i="2" s="1"/>
  <c r="K57" i="2"/>
  <c r="F57" i="2"/>
  <c r="I57" i="2" s="1"/>
  <c r="K56" i="2"/>
  <c r="I56" i="2"/>
  <c r="F56" i="2"/>
  <c r="F55" i="2"/>
  <c r="K55" i="2" s="1"/>
  <c r="F54" i="2"/>
  <c r="K54" i="2" s="1"/>
  <c r="K53" i="2"/>
  <c r="F53" i="2"/>
  <c r="I53" i="2" s="1"/>
  <c r="K52" i="2"/>
  <c r="I52" i="2"/>
  <c r="F52" i="2"/>
  <c r="F51" i="2"/>
  <c r="K51" i="2" s="1"/>
  <c r="F50" i="2"/>
  <c r="K50" i="2" s="1"/>
  <c r="K49" i="2"/>
  <c r="F49" i="2"/>
  <c r="I49" i="2" s="1"/>
  <c r="K48" i="2"/>
  <c r="I48" i="2"/>
  <c r="F48" i="2"/>
  <c r="F47" i="2"/>
  <c r="K47" i="2" s="1"/>
  <c r="F46" i="2"/>
  <c r="K46" i="2" s="1"/>
  <c r="K45" i="2"/>
  <c r="F45" i="2"/>
  <c r="I45" i="2" s="1"/>
  <c r="K44" i="2"/>
  <c r="I44" i="2"/>
  <c r="F44" i="2"/>
  <c r="F43" i="2"/>
  <c r="K43" i="2" s="1"/>
  <c r="F42" i="2"/>
  <c r="K42" i="2" s="1"/>
  <c r="K41" i="2"/>
  <c r="F41" i="2"/>
  <c r="I41" i="2" s="1"/>
  <c r="K40" i="2"/>
  <c r="I40" i="2"/>
  <c r="F40" i="2"/>
  <c r="F39" i="2"/>
  <c r="K39" i="2" s="1"/>
  <c r="F38" i="2"/>
  <c r="K38" i="2" s="1"/>
  <c r="K37" i="2"/>
  <c r="F37" i="2"/>
  <c r="I37" i="2" s="1"/>
  <c r="K36" i="2"/>
  <c r="I36" i="2"/>
  <c r="F36" i="2"/>
  <c r="F35" i="2"/>
  <c r="K35" i="2" s="1"/>
  <c r="F34" i="2"/>
  <c r="K34" i="2" s="1"/>
  <c r="K33" i="2"/>
  <c r="F33" i="2"/>
  <c r="I33" i="2" s="1"/>
  <c r="K32" i="2"/>
  <c r="I32" i="2"/>
  <c r="F32" i="2"/>
  <c r="F31" i="2"/>
  <c r="K31" i="2" s="1"/>
  <c r="F30" i="2"/>
  <c r="K30" i="2" s="1"/>
  <c r="K29" i="2"/>
  <c r="F29" i="2"/>
  <c r="I29" i="2" s="1"/>
  <c r="K28" i="2"/>
  <c r="I28" i="2"/>
  <c r="F28" i="2"/>
  <c r="F27" i="2"/>
  <c r="K27" i="2" s="1"/>
  <c r="F26" i="2"/>
  <c r="K26" i="2" s="1"/>
  <c r="K25" i="2"/>
  <c r="F25" i="2"/>
  <c r="I25" i="2" s="1"/>
  <c r="K24" i="2"/>
  <c r="I24" i="2"/>
  <c r="F24" i="2"/>
  <c r="F23" i="2"/>
  <c r="K23" i="2" s="1"/>
  <c r="F22" i="2"/>
  <c r="K22" i="2" s="1"/>
  <c r="K21" i="2"/>
  <c r="F21" i="2"/>
  <c r="I21" i="2" s="1"/>
  <c r="K20" i="2"/>
  <c r="I20" i="2"/>
  <c r="F20" i="2"/>
  <c r="F19" i="2"/>
  <c r="K19" i="2" s="1"/>
  <c r="F18" i="2"/>
  <c r="K18" i="2" s="1"/>
  <c r="K17" i="2"/>
  <c r="F17" i="2"/>
  <c r="I17" i="2" s="1"/>
  <c r="K16" i="2"/>
  <c r="I16" i="2"/>
  <c r="F16" i="2"/>
  <c r="F15" i="2"/>
  <c r="K15" i="2" s="1"/>
  <c r="F14" i="2"/>
  <c r="K14" i="2" s="1"/>
  <c r="K13" i="2"/>
  <c r="F13" i="2"/>
  <c r="I13" i="2" s="1"/>
  <c r="K12" i="2"/>
  <c r="I12" i="2"/>
  <c r="F12" i="2"/>
  <c r="F11" i="2"/>
  <c r="K11" i="2" s="1"/>
  <c r="F10" i="2"/>
  <c r="K10" i="2" s="1"/>
  <c r="K9" i="2"/>
  <c r="F9" i="2"/>
  <c r="I9" i="2" s="1"/>
  <c r="K8" i="2"/>
  <c r="I8" i="2"/>
  <c r="F8" i="2"/>
  <c r="F7" i="2"/>
  <c r="K7" i="2" s="1"/>
  <c r="F6" i="2"/>
  <c r="K6" i="2" s="1"/>
  <c r="K5" i="2"/>
  <c r="F5" i="2"/>
  <c r="I5" i="2" s="1"/>
  <c r="K4" i="2"/>
  <c r="I4" i="2"/>
  <c r="F4" i="2"/>
  <c r="I11" i="2" l="1"/>
  <c r="I15" i="2"/>
  <c r="I19" i="2"/>
  <c r="I23" i="2"/>
  <c r="I27" i="2"/>
  <c r="I31" i="2"/>
  <c r="I35" i="2"/>
  <c r="I39" i="2"/>
  <c r="I43" i="2"/>
  <c r="I47" i="2"/>
  <c r="I51" i="2"/>
  <c r="I55" i="2"/>
  <c r="I59" i="2"/>
  <c r="I63" i="2"/>
  <c r="I67" i="2"/>
  <c r="I71" i="2"/>
  <c r="I75" i="2"/>
  <c r="I79" i="2"/>
  <c r="I83" i="2"/>
  <c r="I87" i="2"/>
  <c r="I91" i="2"/>
  <c r="I95" i="2"/>
  <c r="I99" i="2"/>
  <c r="I103" i="2"/>
  <c r="I107" i="2"/>
  <c r="I111" i="2"/>
  <c r="I115" i="2"/>
  <c r="I119" i="2"/>
  <c r="I123" i="2"/>
  <c r="I127" i="2"/>
  <c r="I131" i="2"/>
  <c r="I135" i="2"/>
  <c r="I139" i="2"/>
  <c r="I143" i="2"/>
  <c r="I147" i="2"/>
  <c r="I151" i="2"/>
  <c r="I155" i="2"/>
  <c r="I159" i="2"/>
  <c r="I163" i="2"/>
  <c r="I167" i="2"/>
  <c r="I171" i="2"/>
  <c r="I175" i="2"/>
  <c r="I179" i="2"/>
  <c r="I7" i="2"/>
  <c r="I6" i="2"/>
  <c r="I10" i="2"/>
  <c r="I14" i="2"/>
  <c r="I18" i="2"/>
  <c r="I22" i="2"/>
  <c r="I26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4" i="2"/>
  <c r="Q183" i="2" l="1"/>
  <c r="O5" i="2"/>
  <c r="O6" i="2"/>
  <c r="R6" i="2" s="1"/>
  <c r="O7" i="2"/>
  <c r="O8" i="2"/>
  <c r="T8" i="2" s="1"/>
  <c r="O9" i="2"/>
  <c r="O10" i="2"/>
  <c r="R10" i="2" s="1"/>
  <c r="O11" i="2"/>
  <c r="O12" i="2"/>
  <c r="T12" i="2" s="1"/>
  <c r="O13" i="2"/>
  <c r="O14" i="2"/>
  <c r="R14" i="2" s="1"/>
  <c r="O15" i="2"/>
  <c r="O16" i="2"/>
  <c r="T16" i="2" s="1"/>
  <c r="O17" i="2"/>
  <c r="O18" i="2"/>
  <c r="R18" i="2" s="1"/>
  <c r="O19" i="2"/>
  <c r="O20" i="2"/>
  <c r="T20" i="2" s="1"/>
  <c r="O21" i="2"/>
  <c r="O22" i="2"/>
  <c r="R22" i="2" s="1"/>
  <c r="O23" i="2"/>
  <c r="O24" i="2"/>
  <c r="T24" i="2" s="1"/>
  <c r="O25" i="2"/>
  <c r="O26" i="2"/>
  <c r="R26" i="2" s="1"/>
  <c r="O27" i="2"/>
  <c r="O28" i="2"/>
  <c r="T28" i="2" s="1"/>
  <c r="O29" i="2"/>
  <c r="O30" i="2"/>
  <c r="R30" i="2" s="1"/>
  <c r="O31" i="2"/>
  <c r="O32" i="2"/>
  <c r="T32" i="2" s="1"/>
  <c r="O33" i="2"/>
  <c r="O34" i="2"/>
  <c r="R34" i="2" s="1"/>
  <c r="O35" i="2"/>
  <c r="O36" i="2"/>
  <c r="T36" i="2" s="1"/>
  <c r="O37" i="2"/>
  <c r="O38" i="2"/>
  <c r="R38" i="2" s="1"/>
  <c r="O39" i="2"/>
  <c r="O40" i="2"/>
  <c r="T40" i="2" s="1"/>
  <c r="O41" i="2"/>
  <c r="O42" i="2"/>
  <c r="R42" i="2" s="1"/>
  <c r="O43" i="2"/>
  <c r="O44" i="2"/>
  <c r="T44" i="2" s="1"/>
  <c r="O45" i="2"/>
  <c r="O46" i="2"/>
  <c r="R46" i="2" s="1"/>
  <c r="O47" i="2"/>
  <c r="O48" i="2"/>
  <c r="T48" i="2" s="1"/>
  <c r="O49" i="2"/>
  <c r="O50" i="2"/>
  <c r="R50" i="2" s="1"/>
  <c r="O51" i="2"/>
  <c r="O52" i="2"/>
  <c r="T52" i="2" s="1"/>
  <c r="O53" i="2"/>
  <c r="O54" i="2"/>
  <c r="R54" i="2" s="1"/>
  <c r="O55" i="2"/>
  <c r="O56" i="2"/>
  <c r="T56" i="2" s="1"/>
  <c r="O57" i="2"/>
  <c r="O58" i="2"/>
  <c r="R58" i="2" s="1"/>
  <c r="O59" i="2"/>
  <c r="O60" i="2"/>
  <c r="T60" i="2" s="1"/>
  <c r="O61" i="2"/>
  <c r="O62" i="2"/>
  <c r="R62" i="2" s="1"/>
  <c r="O63" i="2"/>
  <c r="O64" i="2"/>
  <c r="T64" i="2" s="1"/>
  <c r="O65" i="2"/>
  <c r="O66" i="2"/>
  <c r="R66" i="2" s="1"/>
  <c r="O67" i="2"/>
  <c r="O68" i="2"/>
  <c r="T68" i="2" s="1"/>
  <c r="O69" i="2"/>
  <c r="O70" i="2"/>
  <c r="R70" i="2" s="1"/>
  <c r="O71" i="2"/>
  <c r="O72" i="2"/>
  <c r="T72" i="2" s="1"/>
  <c r="O73" i="2"/>
  <c r="O74" i="2"/>
  <c r="R74" i="2" s="1"/>
  <c r="O75" i="2"/>
  <c r="O76" i="2"/>
  <c r="T76" i="2" s="1"/>
  <c r="O77" i="2"/>
  <c r="O78" i="2"/>
  <c r="R78" i="2" s="1"/>
  <c r="O79" i="2"/>
  <c r="O80" i="2"/>
  <c r="T80" i="2" s="1"/>
  <c r="O81" i="2"/>
  <c r="O82" i="2"/>
  <c r="R82" i="2" s="1"/>
  <c r="O83" i="2"/>
  <c r="O84" i="2"/>
  <c r="T84" i="2" s="1"/>
  <c r="O85" i="2"/>
  <c r="O86" i="2"/>
  <c r="R86" i="2" s="1"/>
  <c r="O87" i="2"/>
  <c r="O88" i="2"/>
  <c r="T88" i="2" s="1"/>
  <c r="O89" i="2"/>
  <c r="O90" i="2"/>
  <c r="R90" i="2" s="1"/>
  <c r="O91" i="2"/>
  <c r="O92" i="2"/>
  <c r="T92" i="2" s="1"/>
  <c r="O93" i="2"/>
  <c r="O94" i="2"/>
  <c r="R94" i="2" s="1"/>
  <c r="O95" i="2"/>
  <c r="O96" i="2"/>
  <c r="T96" i="2" s="1"/>
  <c r="O97" i="2"/>
  <c r="O98" i="2"/>
  <c r="R98" i="2" s="1"/>
  <c r="O99" i="2"/>
  <c r="O100" i="2"/>
  <c r="T100" i="2" s="1"/>
  <c r="O101" i="2"/>
  <c r="O102" i="2"/>
  <c r="R102" i="2" s="1"/>
  <c r="O103" i="2"/>
  <c r="O104" i="2"/>
  <c r="T104" i="2" s="1"/>
  <c r="O105" i="2"/>
  <c r="O106" i="2"/>
  <c r="R106" i="2" s="1"/>
  <c r="O107" i="2"/>
  <c r="O108" i="2"/>
  <c r="T108" i="2" s="1"/>
  <c r="O109" i="2"/>
  <c r="O110" i="2"/>
  <c r="R110" i="2" s="1"/>
  <c r="O111" i="2"/>
  <c r="O112" i="2"/>
  <c r="T112" i="2" s="1"/>
  <c r="O113" i="2"/>
  <c r="O114" i="2"/>
  <c r="R114" i="2" s="1"/>
  <c r="O115" i="2"/>
  <c r="O116" i="2"/>
  <c r="T116" i="2" s="1"/>
  <c r="O117" i="2"/>
  <c r="O118" i="2"/>
  <c r="R118" i="2" s="1"/>
  <c r="O119" i="2"/>
  <c r="O120" i="2"/>
  <c r="T120" i="2" s="1"/>
  <c r="O121" i="2"/>
  <c r="O122" i="2"/>
  <c r="R122" i="2" s="1"/>
  <c r="O123" i="2"/>
  <c r="O124" i="2"/>
  <c r="T124" i="2" s="1"/>
  <c r="O125" i="2"/>
  <c r="O126" i="2"/>
  <c r="R126" i="2" s="1"/>
  <c r="O127" i="2"/>
  <c r="O128" i="2"/>
  <c r="T128" i="2" s="1"/>
  <c r="O129" i="2"/>
  <c r="O130" i="2"/>
  <c r="R130" i="2" s="1"/>
  <c r="O131" i="2"/>
  <c r="O132" i="2"/>
  <c r="T132" i="2" s="1"/>
  <c r="O133" i="2"/>
  <c r="O134" i="2"/>
  <c r="R134" i="2" s="1"/>
  <c r="O135" i="2"/>
  <c r="O136" i="2"/>
  <c r="T136" i="2" s="1"/>
  <c r="O137" i="2"/>
  <c r="O138" i="2"/>
  <c r="R138" i="2" s="1"/>
  <c r="O139" i="2"/>
  <c r="O140" i="2"/>
  <c r="T140" i="2" s="1"/>
  <c r="O141" i="2"/>
  <c r="O142" i="2"/>
  <c r="R142" i="2" s="1"/>
  <c r="O143" i="2"/>
  <c r="O144" i="2"/>
  <c r="T144" i="2" s="1"/>
  <c r="O145" i="2"/>
  <c r="O146" i="2"/>
  <c r="R146" i="2" s="1"/>
  <c r="O147" i="2"/>
  <c r="O148" i="2"/>
  <c r="T148" i="2" s="1"/>
  <c r="O149" i="2"/>
  <c r="O150" i="2"/>
  <c r="R150" i="2" s="1"/>
  <c r="O151" i="2"/>
  <c r="O152" i="2"/>
  <c r="T152" i="2" s="1"/>
  <c r="O153" i="2"/>
  <c r="O154" i="2"/>
  <c r="R154" i="2" s="1"/>
  <c r="O155" i="2"/>
  <c r="O156" i="2"/>
  <c r="T156" i="2" s="1"/>
  <c r="O157" i="2"/>
  <c r="O158" i="2"/>
  <c r="R158" i="2" s="1"/>
  <c r="O159" i="2"/>
  <c r="O160" i="2"/>
  <c r="T160" i="2" s="1"/>
  <c r="O161" i="2"/>
  <c r="O162" i="2"/>
  <c r="T162" i="2" s="1"/>
  <c r="O163" i="2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R170" i="2" s="1"/>
  <c r="O171" i="2"/>
  <c r="T171" i="2" s="1"/>
  <c r="O172" i="2"/>
  <c r="T172" i="2" s="1"/>
  <c r="O173" i="2"/>
  <c r="T173" i="2" s="1"/>
  <c r="O174" i="2"/>
  <c r="R174" i="2" s="1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I183" i="2" l="1"/>
  <c r="R124" i="2"/>
  <c r="T90" i="2"/>
  <c r="R60" i="2"/>
  <c r="T58" i="2"/>
  <c r="T174" i="2"/>
  <c r="T26" i="2"/>
  <c r="T122" i="2"/>
  <c r="R167" i="2"/>
  <c r="R180" i="2"/>
  <c r="R172" i="2"/>
  <c r="R164" i="2"/>
  <c r="R108" i="2"/>
  <c r="R44" i="2"/>
  <c r="T158" i="2"/>
  <c r="T110" i="2"/>
  <c r="T78" i="2"/>
  <c r="T46" i="2"/>
  <c r="T14" i="2"/>
  <c r="R175" i="2"/>
  <c r="R179" i="2"/>
  <c r="R171" i="2"/>
  <c r="R156" i="2"/>
  <c r="R92" i="2"/>
  <c r="R28" i="2"/>
  <c r="T142" i="2"/>
  <c r="T106" i="2"/>
  <c r="T74" i="2"/>
  <c r="T42" i="2"/>
  <c r="T10" i="2"/>
  <c r="R176" i="2"/>
  <c r="R168" i="2"/>
  <c r="R140" i="2"/>
  <c r="R76" i="2"/>
  <c r="R12" i="2"/>
  <c r="T126" i="2"/>
  <c r="T94" i="2"/>
  <c r="T62" i="2"/>
  <c r="T30" i="2"/>
  <c r="R157" i="2"/>
  <c r="T157" i="2"/>
  <c r="R149" i="2"/>
  <c r="T149" i="2"/>
  <c r="R141" i="2"/>
  <c r="T141" i="2"/>
  <c r="R129" i="2"/>
  <c r="T129" i="2"/>
  <c r="R121" i="2"/>
  <c r="T121" i="2"/>
  <c r="R109" i="2"/>
  <c r="T109" i="2"/>
  <c r="R101" i="2"/>
  <c r="T101" i="2"/>
  <c r="R93" i="2"/>
  <c r="T93" i="2"/>
  <c r="R85" i="2"/>
  <c r="T85" i="2"/>
  <c r="R77" i="2"/>
  <c r="T77" i="2"/>
  <c r="R69" i="2"/>
  <c r="T69" i="2"/>
  <c r="R61" i="2"/>
  <c r="T61" i="2"/>
  <c r="R53" i="2"/>
  <c r="T53" i="2"/>
  <c r="R45" i="2"/>
  <c r="T45" i="2"/>
  <c r="R37" i="2"/>
  <c r="T37" i="2"/>
  <c r="R29" i="2"/>
  <c r="T29" i="2"/>
  <c r="R21" i="2"/>
  <c r="T21" i="2"/>
  <c r="R13" i="2"/>
  <c r="T13" i="2"/>
  <c r="R5" i="2"/>
  <c r="T5" i="2"/>
  <c r="R162" i="2"/>
  <c r="R152" i="2"/>
  <c r="R136" i="2"/>
  <c r="R120" i="2"/>
  <c r="R104" i="2"/>
  <c r="R88" i="2"/>
  <c r="R72" i="2"/>
  <c r="R56" i="2"/>
  <c r="R40" i="2"/>
  <c r="R24" i="2"/>
  <c r="R8" i="2"/>
  <c r="T170" i="2"/>
  <c r="T154" i="2"/>
  <c r="T138" i="2"/>
  <c r="T163" i="2"/>
  <c r="R163" i="2"/>
  <c r="T159" i="2"/>
  <c r="R159" i="2"/>
  <c r="T155" i="2"/>
  <c r="R155" i="2"/>
  <c r="T151" i="2"/>
  <c r="R151" i="2"/>
  <c r="T147" i="2"/>
  <c r="R147" i="2"/>
  <c r="T143" i="2"/>
  <c r="R143" i="2"/>
  <c r="T139" i="2"/>
  <c r="R139" i="2"/>
  <c r="T135" i="2"/>
  <c r="R135" i="2"/>
  <c r="T131" i="2"/>
  <c r="R131" i="2"/>
  <c r="T127" i="2"/>
  <c r="R127" i="2"/>
  <c r="T123" i="2"/>
  <c r="R123" i="2"/>
  <c r="T119" i="2"/>
  <c r="R119" i="2"/>
  <c r="T115" i="2"/>
  <c r="R115" i="2"/>
  <c r="T111" i="2"/>
  <c r="R111" i="2"/>
  <c r="T107" i="2"/>
  <c r="R107" i="2"/>
  <c r="T103" i="2"/>
  <c r="R103" i="2"/>
  <c r="T99" i="2"/>
  <c r="R99" i="2"/>
  <c r="T95" i="2"/>
  <c r="R95" i="2"/>
  <c r="T91" i="2"/>
  <c r="R91" i="2"/>
  <c r="T87" i="2"/>
  <c r="R87" i="2"/>
  <c r="T83" i="2"/>
  <c r="R83" i="2"/>
  <c r="T79" i="2"/>
  <c r="R79" i="2"/>
  <c r="T75" i="2"/>
  <c r="R75" i="2"/>
  <c r="T71" i="2"/>
  <c r="R71" i="2"/>
  <c r="T67" i="2"/>
  <c r="R67" i="2"/>
  <c r="T63" i="2"/>
  <c r="R63" i="2"/>
  <c r="T59" i="2"/>
  <c r="R59" i="2"/>
  <c r="T55" i="2"/>
  <c r="R55" i="2"/>
  <c r="T51" i="2"/>
  <c r="R51" i="2"/>
  <c r="T47" i="2"/>
  <c r="R47" i="2"/>
  <c r="T43" i="2"/>
  <c r="R43" i="2"/>
  <c r="T39" i="2"/>
  <c r="R39" i="2"/>
  <c r="T35" i="2"/>
  <c r="R35" i="2"/>
  <c r="T31" i="2"/>
  <c r="R31" i="2"/>
  <c r="T27" i="2"/>
  <c r="R27" i="2"/>
  <c r="T23" i="2"/>
  <c r="R23" i="2"/>
  <c r="T19" i="2"/>
  <c r="R19" i="2"/>
  <c r="T15" i="2"/>
  <c r="R15" i="2"/>
  <c r="T11" i="2"/>
  <c r="R11" i="2"/>
  <c r="T7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T150" i="2"/>
  <c r="T134" i="2"/>
  <c r="T118" i="2"/>
  <c r="T102" i="2"/>
  <c r="T86" i="2"/>
  <c r="T70" i="2"/>
  <c r="T54" i="2"/>
  <c r="T38" i="2"/>
  <c r="T22" i="2"/>
  <c r="T6" i="2"/>
  <c r="R161" i="2"/>
  <c r="T161" i="2"/>
  <c r="R153" i="2"/>
  <c r="T153" i="2"/>
  <c r="R145" i="2"/>
  <c r="T145" i="2"/>
  <c r="R137" i="2"/>
  <c r="T137" i="2"/>
  <c r="R133" i="2"/>
  <c r="T133" i="2"/>
  <c r="R125" i="2"/>
  <c r="T125" i="2"/>
  <c r="R117" i="2"/>
  <c r="T117" i="2"/>
  <c r="R113" i="2"/>
  <c r="T113" i="2"/>
  <c r="R105" i="2"/>
  <c r="T105" i="2"/>
  <c r="R97" i="2"/>
  <c r="T97" i="2"/>
  <c r="R89" i="2"/>
  <c r="T89" i="2"/>
  <c r="R81" i="2"/>
  <c r="T81" i="2"/>
  <c r="R73" i="2"/>
  <c r="T73" i="2"/>
  <c r="R65" i="2"/>
  <c r="T65" i="2"/>
  <c r="R57" i="2"/>
  <c r="T57" i="2"/>
  <c r="R49" i="2"/>
  <c r="T49" i="2"/>
  <c r="R41" i="2"/>
  <c r="T41" i="2"/>
  <c r="R33" i="2"/>
  <c r="T33" i="2"/>
  <c r="R25" i="2"/>
  <c r="T25" i="2"/>
  <c r="R17" i="2"/>
  <c r="T17" i="2"/>
  <c r="R9" i="2"/>
  <c r="T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T146" i="2"/>
  <c r="T130" i="2"/>
  <c r="T114" i="2"/>
  <c r="T98" i="2"/>
  <c r="T82" i="2"/>
  <c r="T66" i="2"/>
  <c r="T50" i="2"/>
  <c r="T34" i="2"/>
  <c r="T18" i="2"/>
  <c r="J183" i="2"/>
  <c r="H183" i="2"/>
  <c r="G183" i="2"/>
  <c r="E183" i="2"/>
  <c r="D183" i="2"/>
  <c r="C183" i="2"/>
  <c r="R183" i="2" l="1"/>
  <c r="F183" i="2"/>
  <c r="K183" i="2" s="1"/>
  <c r="F185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Z183" i="2" s="1"/>
  <c r="Y5" i="2"/>
  <c r="X5" i="2"/>
  <c r="W5" i="2"/>
  <c r="V5" i="2"/>
  <c r="U5" i="2"/>
  <c r="AA183" i="2" l="1"/>
  <c r="AB183" i="2"/>
  <c r="T183" i="2"/>
  <c r="AC183" i="2" s="1"/>
  <c r="U183" i="2"/>
  <c r="Y183" i="2"/>
  <c r="X183" i="2"/>
  <c r="W183" i="2"/>
  <c r="V183" i="2"/>
</calcChain>
</file>

<file path=xl/sharedStrings.xml><?xml version="1.0" encoding="utf-8"?>
<sst xmlns="http://schemas.openxmlformats.org/spreadsheetml/2006/main" count="404" uniqueCount="252">
  <si>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</si>
  <si>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</si>
  <si>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</si>
  <si>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</si>
  <si>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</si>
  <si>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</si>
  <si>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</si>
  <si>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</si>
  <si>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</si>
  <si>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</si>
  <si>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</si>
  <si>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</si>
  <si>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</si>
  <si>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</si>
  <si>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</si>
  <si>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</si>
  <si>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</si>
  <si>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</si>
  <si>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</si>
  <si>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</si>
  <si>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</si>
  <si>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</si>
  <si>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</si>
  <si>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</si>
  <si>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</si>
  <si>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</si>
  <si>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</si>
  <si>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</si>
  <si>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</si>
  <si>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</si>
  <si>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</si>
  <si>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</si>
  <si>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</si>
  <si>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</si>
  <si>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</si>
  <si>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</si>
  <si>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</si>
  <si>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</si>
  <si>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</si>
  <si>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</si>
  <si>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</si>
  <si>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</si>
  <si>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</si>
  <si>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</si>
  <si>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</si>
  <si>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</si>
  <si>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</si>
  <si>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</si>
  <si>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</si>
  <si>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</si>
  <si>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</si>
  <si>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</si>
  <si>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</si>
  <si>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</si>
  <si>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</si>
  <si>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</si>
  <si>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</si>
  <si>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</si>
  <si>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</si>
  <si>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</si>
  <si>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</si>
  <si>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</si>
  <si>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</si>
  <si>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</si>
  <si>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</si>
  <si>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</si>
  <si>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</si>
  <si>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</si>
  <si>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</si>
  <si>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</si>
  <si>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</si>
  <si>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</si>
  <si>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</si>
  <si>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</si>
  <si>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</si>
  <si>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</si>
  <si>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</si>
  <si>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</si>
  <si>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</si>
  <si>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</si>
  <si>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</si>
  <si>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</si>
  <si>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</si>
  <si>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</si>
  <si>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</si>
  <si>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</si>
  <si>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</si>
  <si>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</si>
  <si>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</si>
  <si>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</si>
  <si>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</si>
  <si>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</si>
  <si>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</si>
  <si>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</si>
  <si>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</si>
  <si>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</si>
  <si>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</si>
  <si>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</si>
  <si>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</si>
  <si>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</si>
  <si>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</si>
  <si>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</si>
  <si>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</si>
  <si>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</si>
  <si>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</si>
  <si>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</si>
  <si>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</si>
  <si>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</si>
  <si>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</si>
  <si>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</si>
  <si>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</si>
  <si>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</si>
  <si>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</si>
  <si>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</si>
  <si>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</si>
  <si>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</si>
  <si>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</si>
  <si>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</si>
  <si>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</si>
  <si>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</si>
  <si>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</si>
  <si>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</si>
  <si>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</si>
  <si>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</si>
  <si>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</si>
  <si>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</si>
  <si>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</si>
  <si>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</si>
  <si>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</si>
  <si>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</si>
  <si>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</si>
  <si>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</si>
  <si>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</si>
  <si>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</si>
  <si>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</si>
  <si>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</si>
  <si>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</si>
  <si>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</si>
  <si>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</si>
  <si>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</si>
  <si>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</si>
  <si>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</si>
  <si>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</si>
  <si>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</si>
  <si>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</si>
  <si>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</si>
  <si>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</si>
  <si>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</si>
  <si>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</si>
  <si>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</si>
  <si>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</si>
  <si>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</si>
  <si>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</si>
  <si>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</si>
  <si>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</si>
  <si>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</si>
  <si>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</si>
  <si>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</si>
  <si>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</si>
  <si>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</si>
  <si>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</si>
  <si>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</si>
  <si>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</si>
  <si>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</si>
  <si>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</si>
  <si>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</si>
  <si>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</si>
  <si>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</si>
  <si>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</si>
  <si>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</si>
  <si>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</si>
  <si>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</si>
  <si>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</si>
  <si>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</si>
  <si>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</si>
  <si>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</si>
  <si>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</si>
  <si>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</si>
  <si>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</si>
  <si>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</si>
  <si>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</si>
  <si>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</si>
  <si>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</si>
  <si>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</si>
  <si>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</si>
  <si>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</si>
  <si>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</si>
  <si>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</si>
  <si>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</si>
  <si>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</si>
  <si>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</si>
  <si>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</si>
  <si>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</si>
  <si>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</si>
  <si>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</si>
  <si>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</si>
  <si>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</si>
  <si>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</si>
  <si>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</si>
  <si>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</si>
  <si>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</si>
  <si>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</si>
  <si>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</si>
  <si>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</si>
  <si>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</si>
  <si>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</si>
  <si>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</si>
  <si>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</si>
  <si>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</si>
  <si>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</si>
  <si>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</si>
  <si>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</si>
  <si>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</si>
  <si>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</si>
  <si>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</si>
  <si>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</si>
  <si>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</si>
  <si>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</si>
  <si>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</si>
  <si>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</si>
  <si>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</si>
  <si>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</si>
  <si>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</si>
  <si>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</si>
  <si>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</si>
  <si>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</si>
  <si>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</si>
  <si>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</si>
  <si>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</si>
  <si>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</si>
  <si>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</si>
  <si>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</si>
  <si>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</si>
  <si>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</si>
  <si>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</si>
  <si>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</si>
  <si>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</si>
  <si>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2018-19 TOTAL PROGRAM AFTER BUDGET STABILIZATION FACTOR</t>
  </si>
  <si>
    <t>2018-19 ESTIMATED PER PUPIL FUNDING AFTER BUDGET STABILIZATION FACTOR</t>
  </si>
  <si>
    <t>CHANGE IN BUDGET STABILIZATION FACTOR</t>
  </si>
  <si>
    <t>CHANGE IN TOTAL PROGRAM AFTER BUDGET STABILIZATION FACTOR</t>
  </si>
  <si>
    <t>22-54-104(5)(g)(I)(H)</t>
  </si>
  <si>
    <t>2018-19 FUNDED PUPIL COUNTS</t>
  </si>
  <si>
    <t xml:space="preserve">2018-19 FULLY FUNDED TOTAL PROGRAM </t>
  </si>
  <si>
    <t>2018-19 BUDGET STABILIZATION FACTOR</t>
  </si>
  <si>
    <t>2018-19 School Finance Act Bill Supplemental Request - January 2019 Pending Approval</t>
  </si>
  <si>
    <t>2019-20 PROJECTED FUNDED PUPIL COUNTS</t>
  </si>
  <si>
    <t xml:space="preserve">2019-20 PROJECTED FULLY FUNDED TOTAL PROGRAM </t>
  </si>
  <si>
    <t>2019-20 PROJECTED BUDGET STABILIZATION FACTOR</t>
  </si>
  <si>
    <t>2019-20 PROJECTED TOTAL PROGRAM AFTER BUDGET STABILIZATION FACTOR</t>
  </si>
  <si>
    <t>Estimated Change - 2018-19 and 2019-20</t>
  </si>
  <si>
    <t>2019-20 Revised Governor's Budget Request - January 2019 Pending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</si>
</sst>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B8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7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4" t="s">
        <v>245</v>
      </c>
      <c r="D1" s="34"/>
      <c r="E1" s="34"/>
      <c r="F1" s="34"/>
      <c r="G1" s="34"/>
      <c r="H1" s="34"/>
      <c r="I1" s="34"/>
      <c r="J1" s="34"/>
      <c r="K1" s="34"/>
      <c r="L1" s="35" t="s">
        <v>251</v>
      </c>
      <c r="M1" s="35"/>
      <c r="N1" s="35"/>
      <c r="O1" s="35"/>
      <c r="P1" s="35"/>
      <c r="Q1" s="35"/>
      <c r="R1" s="35"/>
      <c r="S1" s="35"/>
      <c r="T1" s="35"/>
      <c r="U1" s="36" t="s">
        <v>250</v>
      </c>
      <c r="V1" s="36"/>
      <c r="W1" s="36"/>
      <c r="X1" s="36"/>
      <c r="Y1" s="36"/>
      <c r="Z1" s="36"/>
      <c r="AA1" s="36"/>
      <c r="AB1" s="36"/>
      <c r="AC1" s="36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2" t="s">
        <v>242</v>
      </c>
      <c r="D2" s="23" t="s">
        <v>243</v>
      </c>
      <c r="E2" s="23" t="s">
        <v>244</v>
      </c>
      <c r="F2" s="23" t="s">
        <v>237</v>
      </c>
      <c r="G2" s="23" t="s">
        <v>2</v>
      </c>
      <c r="H2" s="23" t="s">
        <v>3</v>
      </c>
      <c r="I2" s="23" t="s">
        <v>4</v>
      </c>
      <c r="J2" s="23" t="s">
        <v>5</v>
      </c>
      <c r="K2" s="24" t="s">
        <v>238</v>
      </c>
      <c r="L2" s="27" t="s">
        <v>246</v>
      </c>
      <c r="M2" s="28" t="s">
        <v>247</v>
      </c>
      <c r="N2" s="28" t="s">
        <v>248</v>
      </c>
      <c r="O2" s="28" t="s">
        <v>249</v>
      </c>
      <c r="P2" s="28" t="s">
        <v>2</v>
      </c>
      <c r="Q2" s="28" t="s">
        <v>3</v>
      </c>
      <c r="R2" s="28" t="s">
        <v>4</v>
      </c>
      <c r="S2" s="28" t="s">
        <v>5</v>
      </c>
      <c r="T2" s="29" t="s">
        <v>238</v>
      </c>
      <c r="U2" s="2" t="s">
        <v>6</v>
      </c>
      <c r="V2" s="9" t="s">
        <v>7</v>
      </c>
      <c r="W2" s="9" t="s">
        <v>239</v>
      </c>
      <c r="X2" s="9" t="s">
        <v>240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25"/>
      <c r="D3" s="26" t="s">
        <v>236</v>
      </c>
      <c r="E3" s="23"/>
      <c r="F3" s="23" t="s">
        <v>13</v>
      </c>
      <c r="G3" s="23"/>
      <c r="H3" s="23"/>
      <c r="I3" s="23"/>
      <c r="J3" s="23"/>
      <c r="K3" s="24"/>
      <c r="L3" s="30"/>
      <c r="M3" s="31" t="s">
        <v>236</v>
      </c>
      <c r="N3" s="28"/>
      <c r="O3" s="28" t="s">
        <v>13</v>
      </c>
      <c r="P3" s="28"/>
      <c r="Q3" s="28"/>
      <c r="R3" s="28"/>
      <c r="S3" s="28"/>
      <c r="T3" s="29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8443.4</v>
      </c>
      <c r="D4" s="7">
        <v>74636882.719999999</v>
      </c>
      <c r="E4" s="7">
        <v>-6496545.279065433</v>
      </c>
      <c r="F4" s="7">
        <f>D4+E4</f>
        <v>68140337.440934569</v>
      </c>
      <c r="G4" s="7">
        <v>17747486.16</v>
      </c>
      <c r="H4" s="7">
        <v>1553209.99</v>
      </c>
      <c r="I4" s="7">
        <f>F4-G4-H4</f>
        <v>48839641.29093457</v>
      </c>
      <c r="J4" s="7">
        <v>0</v>
      </c>
      <c r="K4" s="14">
        <f>F4/C4</f>
        <v>8070.2486487593351</v>
      </c>
      <c r="L4" s="1">
        <v>8459.4</v>
      </c>
      <c r="M4" s="7">
        <v>76869029.699999988</v>
      </c>
      <c r="N4" s="7">
        <v>-5756977.1123478469</v>
      </c>
      <c r="O4" s="7">
        <f>M4+N4</f>
        <v>71112052.587652147</v>
      </c>
      <c r="P4" s="7">
        <v>20726372.09</v>
      </c>
      <c r="Q4" s="7">
        <v>1599806.2897000001</v>
      </c>
      <c r="R4" s="7">
        <f>O4-P4-Q4</f>
        <v>48785874.207952142</v>
      </c>
      <c r="S4" s="7">
        <v>0</v>
      </c>
      <c r="T4" s="14">
        <f>O4/L4</f>
        <v>8406.2761646986964</v>
      </c>
      <c r="U4" s="1">
        <f t="shared" ref="U4:AC32" si="0">L4-C4</f>
        <v>16</v>
      </c>
      <c r="V4" s="7">
        <f t="shared" si="0"/>
        <v>2232146.9799999893</v>
      </c>
      <c r="W4" s="7">
        <f t="shared" si="0"/>
        <v>739568.16671758611</v>
      </c>
      <c r="X4" s="7">
        <f t="shared" si="0"/>
        <v>2971715.1467175782</v>
      </c>
      <c r="Y4" s="7">
        <f t="shared" si="0"/>
        <v>2978885.9299999997</v>
      </c>
      <c r="Z4" s="7">
        <f t="shared" si="0"/>
        <v>46596.299700000091</v>
      </c>
      <c r="AA4" s="7">
        <f t="shared" si="0"/>
        <v>-53767.082982428372</v>
      </c>
      <c r="AB4" s="7">
        <f t="shared" si="0"/>
        <v>0</v>
      </c>
      <c r="AC4" s="14">
        <f t="shared" si="0"/>
        <v>336.02751593936136</v>
      </c>
    </row>
    <row r="5" spans="1:34" x14ac:dyDescent="0.25">
      <c r="A5" s="7" t="s">
        <v>23</v>
      </c>
      <c r="B5" s="7" t="s">
        <v>25</v>
      </c>
      <c r="C5" s="1">
        <v>41888.300000000003</v>
      </c>
      <c r="D5" s="7">
        <v>364338782.17000002</v>
      </c>
      <c r="E5" s="7">
        <v>-31712784.73896803</v>
      </c>
      <c r="F5" s="7">
        <f t="shared" ref="F5:F68" si="1">D5+E5</f>
        <v>332625997.431032</v>
      </c>
      <c r="G5" s="7">
        <v>68305986.209999993</v>
      </c>
      <c r="H5" s="7">
        <v>5994851.2000000002</v>
      </c>
      <c r="I5" s="7">
        <f t="shared" ref="I5:I68" si="2">F5-G5-H5</f>
        <v>258325160.02103204</v>
      </c>
      <c r="J5" s="7">
        <v>0</v>
      </c>
      <c r="K5" s="14">
        <f t="shared" ref="K5:K68" si="3">F5/C5</f>
        <v>7940.785313107287</v>
      </c>
      <c r="L5" s="1">
        <v>42047.9</v>
      </c>
      <c r="M5" s="7">
        <v>375600463.54000002</v>
      </c>
      <c r="N5" s="7">
        <v>-28129967.041681316</v>
      </c>
      <c r="O5" s="7">
        <f t="shared" ref="O5:O68" si="4">M5+N5</f>
        <v>347470496.49831873</v>
      </c>
      <c r="P5" s="7">
        <v>78373924.049999997</v>
      </c>
      <c r="Q5" s="7">
        <v>6174696.7360000005</v>
      </c>
      <c r="R5" s="7">
        <f t="shared" ref="R5:R68" si="5">O5-P5-Q5</f>
        <v>262921875.71231872</v>
      </c>
      <c r="S5" s="7">
        <v>0</v>
      </c>
      <c r="T5" s="14">
        <f t="shared" ref="T5:T68" si="6">O5/L5</f>
        <v>8263.6825263168612</v>
      </c>
      <c r="U5" s="1">
        <f t="shared" si="0"/>
        <v>159.59999999999854</v>
      </c>
      <c r="V5" s="7">
        <f t="shared" si="0"/>
        <v>11261681.370000005</v>
      </c>
      <c r="W5" s="7">
        <f t="shared" si="0"/>
        <v>3582817.6972867139</v>
      </c>
      <c r="X5" s="7">
        <f t="shared" si="0"/>
        <v>14844499.06728673</v>
      </c>
      <c r="Y5" s="7">
        <f t="shared" si="0"/>
        <v>10067937.840000004</v>
      </c>
      <c r="Z5" s="7">
        <f t="shared" si="0"/>
        <v>179845.53600000031</v>
      </c>
      <c r="AA5" s="7">
        <f t="shared" si="0"/>
        <v>4596715.6912866831</v>
      </c>
      <c r="AB5" s="7">
        <f t="shared" si="0"/>
        <v>0</v>
      </c>
      <c r="AC5" s="14">
        <f t="shared" si="0"/>
        <v>322.89721320957415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7866.5</v>
      </c>
      <c r="D6" s="7">
        <v>72698665.680000007</v>
      </c>
      <c r="E6" s="7">
        <v>-6327838.9464570107</v>
      </c>
      <c r="F6" s="7">
        <f t="shared" si="1"/>
        <v>66370826.733542994</v>
      </c>
      <c r="G6" s="7">
        <v>18111796.949999999</v>
      </c>
      <c r="H6" s="7">
        <v>1640273.42</v>
      </c>
      <c r="I6" s="7">
        <f t="shared" si="2"/>
        <v>46618756.363542989</v>
      </c>
      <c r="J6" s="7">
        <v>0</v>
      </c>
      <c r="K6" s="14">
        <f t="shared" si="3"/>
        <v>8437.1482531676083</v>
      </c>
      <c r="L6" s="1">
        <v>7708.8</v>
      </c>
      <c r="M6" s="7">
        <v>73000149.459999993</v>
      </c>
      <c r="N6" s="7">
        <v>-5467223.8127547493</v>
      </c>
      <c r="O6" s="7">
        <f t="shared" si="4"/>
        <v>67532925.647245243</v>
      </c>
      <c r="P6" s="7">
        <v>20087568.870000001</v>
      </c>
      <c r="Q6" s="7">
        <v>1689481.6225999999</v>
      </c>
      <c r="R6" s="7">
        <f t="shared" si="5"/>
        <v>45755875.154645242</v>
      </c>
      <c r="S6" s="7">
        <v>0</v>
      </c>
      <c r="T6" s="14">
        <f t="shared" si="6"/>
        <v>8760.4978268012201</v>
      </c>
      <c r="U6" s="1">
        <f t="shared" si="0"/>
        <v>-157.69999999999982</v>
      </c>
      <c r="V6" s="7">
        <f t="shared" si="0"/>
        <v>301483.77999998629</v>
      </c>
      <c r="W6" s="7">
        <f t="shared" si="0"/>
        <v>860615.13370226137</v>
      </c>
      <c r="X6" s="7">
        <f t="shared" si="0"/>
        <v>1162098.9137022495</v>
      </c>
      <c r="Y6" s="7">
        <f t="shared" si="0"/>
        <v>1975771.9200000018</v>
      </c>
      <c r="Z6" s="7">
        <f t="shared" si="0"/>
        <v>49208.202599999961</v>
      </c>
      <c r="AA6" s="7">
        <f t="shared" si="0"/>
        <v>-862881.2088977471</v>
      </c>
      <c r="AB6" s="7">
        <f t="shared" si="0"/>
        <v>0</v>
      </c>
      <c r="AC6" s="14">
        <f t="shared" si="0"/>
        <v>323.34957363361173</v>
      </c>
    </row>
    <row r="7" spans="1:34" x14ac:dyDescent="0.25">
      <c r="A7" s="7" t="s">
        <v>23</v>
      </c>
      <c r="B7" s="7" t="s">
        <v>27</v>
      </c>
      <c r="C7" s="1">
        <v>18591.399999999998</v>
      </c>
      <c r="D7" s="7">
        <v>159686578.85999998</v>
      </c>
      <c r="E7" s="7">
        <v>-13899442.905659484</v>
      </c>
      <c r="F7" s="7">
        <f t="shared" si="1"/>
        <v>145787135.95434049</v>
      </c>
      <c r="G7" s="7">
        <v>33909115.229999997</v>
      </c>
      <c r="H7" s="7">
        <v>2477121.84</v>
      </c>
      <c r="I7" s="7">
        <f t="shared" si="2"/>
        <v>109400898.88434049</v>
      </c>
      <c r="J7" s="7">
        <v>0</v>
      </c>
      <c r="K7" s="14">
        <f t="shared" si="3"/>
        <v>7841.6437683197883</v>
      </c>
      <c r="L7" s="1">
        <v>19353.8</v>
      </c>
      <c r="M7" s="7">
        <v>170751544.50999999</v>
      </c>
      <c r="N7" s="7">
        <v>-12788150.669763362</v>
      </c>
      <c r="O7" s="7">
        <f t="shared" si="4"/>
        <v>157963393.84023663</v>
      </c>
      <c r="P7" s="7">
        <v>38239011.329999998</v>
      </c>
      <c r="Q7" s="7">
        <v>2551435.4951999998</v>
      </c>
      <c r="R7" s="7">
        <f t="shared" si="5"/>
        <v>117172947.01503664</v>
      </c>
      <c r="S7" s="7">
        <v>0</v>
      </c>
      <c r="T7" s="14">
        <f t="shared" si="6"/>
        <v>8161.8800359741572</v>
      </c>
      <c r="U7" s="1">
        <f t="shared" si="0"/>
        <v>762.40000000000146</v>
      </c>
      <c r="V7" s="7">
        <f t="shared" si="0"/>
        <v>11064965.650000006</v>
      </c>
      <c r="W7" s="7">
        <f t="shared" si="0"/>
        <v>1111292.2358961217</v>
      </c>
      <c r="X7" s="7">
        <f t="shared" si="0"/>
        <v>12176257.885896146</v>
      </c>
      <c r="Y7" s="7">
        <f t="shared" si="0"/>
        <v>4329896.1000000015</v>
      </c>
      <c r="Z7" s="7">
        <f t="shared" si="0"/>
        <v>74313.655199999921</v>
      </c>
      <c r="AA7" s="7">
        <f t="shared" si="0"/>
        <v>7772048.1306961477</v>
      </c>
      <c r="AB7" s="7">
        <f t="shared" si="0"/>
        <v>0</v>
      </c>
      <c r="AC7" s="14">
        <f t="shared" si="0"/>
        <v>320.23626765436893</v>
      </c>
    </row>
    <row r="8" spans="1:34" x14ac:dyDescent="0.25">
      <c r="A8" s="7" t="s">
        <v>23</v>
      </c>
      <c r="B8" s="7" t="s">
        <v>28</v>
      </c>
      <c r="C8" s="1">
        <v>1031.8</v>
      </c>
      <c r="D8" s="7">
        <v>9519297.0800000001</v>
      </c>
      <c r="E8" s="7">
        <v>-828578.87751150387</v>
      </c>
      <c r="F8" s="7">
        <f t="shared" si="1"/>
        <v>8690718.2024884969</v>
      </c>
      <c r="G8" s="7">
        <v>3660428.69</v>
      </c>
      <c r="H8" s="7">
        <v>301410.75</v>
      </c>
      <c r="I8" s="7">
        <f t="shared" si="2"/>
        <v>4728878.7624884974</v>
      </c>
      <c r="J8" s="7">
        <v>0</v>
      </c>
      <c r="K8" s="14">
        <f t="shared" si="3"/>
        <v>8422.8709076259911</v>
      </c>
      <c r="L8" s="1">
        <v>1026.4000000000001</v>
      </c>
      <c r="M8" s="7">
        <v>9729487.1500000004</v>
      </c>
      <c r="N8" s="7">
        <v>-728673.62910699635</v>
      </c>
      <c r="O8" s="7">
        <f t="shared" si="4"/>
        <v>9000813.5208930038</v>
      </c>
      <c r="P8" s="7">
        <v>4053384.42</v>
      </c>
      <c r="Q8" s="7">
        <v>310453.07250000001</v>
      </c>
      <c r="R8" s="7">
        <f t="shared" si="5"/>
        <v>4636976.0283930041</v>
      </c>
      <c r="S8" s="7">
        <v>0</v>
      </c>
      <c r="T8" s="14">
        <f t="shared" si="6"/>
        <v>8769.3038979861685</v>
      </c>
      <c r="U8" s="1">
        <f t="shared" si="0"/>
        <v>-5.3999999999998636</v>
      </c>
      <c r="V8" s="7">
        <f t="shared" si="0"/>
        <v>210190.0700000003</v>
      </c>
      <c r="W8" s="7">
        <f t="shared" si="0"/>
        <v>99905.248404507525</v>
      </c>
      <c r="X8" s="7">
        <f t="shared" si="0"/>
        <v>310095.31840450689</v>
      </c>
      <c r="Y8" s="7">
        <f t="shared" si="0"/>
        <v>392955.73</v>
      </c>
      <c r="Z8" s="7">
        <f t="shared" si="0"/>
        <v>9042.3225000000093</v>
      </c>
      <c r="AA8" s="7">
        <f t="shared" si="0"/>
        <v>-91902.734095493332</v>
      </c>
      <c r="AB8" s="7">
        <f t="shared" si="0"/>
        <v>0</v>
      </c>
      <c r="AC8" s="14">
        <f t="shared" si="0"/>
        <v>346.43299036017743</v>
      </c>
    </row>
    <row r="9" spans="1:34" x14ac:dyDescent="0.25">
      <c r="A9" s="7" t="s">
        <v>23</v>
      </c>
      <c r="B9" s="7" t="s">
        <v>29</v>
      </c>
      <c r="C9" s="1">
        <v>976.9</v>
      </c>
      <c r="D9" s="7">
        <v>8992066.6799999997</v>
      </c>
      <c r="E9" s="7">
        <v>-782687.67679041647</v>
      </c>
      <c r="F9" s="7">
        <f t="shared" si="1"/>
        <v>8209379.0032095835</v>
      </c>
      <c r="G9" s="7">
        <v>2608456.37</v>
      </c>
      <c r="H9" s="7">
        <v>239741.75</v>
      </c>
      <c r="I9" s="7">
        <f t="shared" si="2"/>
        <v>5361180.8832095833</v>
      </c>
      <c r="J9" s="7">
        <v>0</v>
      </c>
      <c r="K9" s="14">
        <f t="shared" si="3"/>
        <v>8403.4998497385441</v>
      </c>
      <c r="L9" s="1">
        <v>1014.5</v>
      </c>
      <c r="M9" s="7">
        <v>9527277.540000001</v>
      </c>
      <c r="N9" s="7">
        <v>-713529.47936021246</v>
      </c>
      <c r="O9" s="7">
        <f t="shared" si="4"/>
        <v>8813748.0606397893</v>
      </c>
      <c r="P9" s="7">
        <v>2812567.06</v>
      </c>
      <c r="Q9" s="7">
        <v>246934.0025</v>
      </c>
      <c r="R9" s="7">
        <f t="shared" si="5"/>
        <v>5754246.9981397884</v>
      </c>
      <c r="S9" s="7">
        <v>0</v>
      </c>
      <c r="T9" s="14">
        <f t="shared" si="6"/>
        <v>8687.7753185212314</v>
      </c>
      <c r="U9" s="1">
        <f t="shared" si="0"/>
        <v>37.600000000000023</v>
      </c>
      <c r="V9" s="7">
        <f t="shared" si="0"/>
        <v>535210.86000000127</v>
      </c>
      <c r="W9" s="7">
        <f t="shared" si="0"/>
        <v>69158.197430204018</v>
      </c>
      <c r="X9" s="7">
        <f t="shared" si="0"/>
        <v>604369.05743020587</v>
      </c>
      <c r="Y9" s="7">
        <f t="shared" si="0"/>
        <v>204110.68999999994</v>
      </c>
      <c r="Z9" s="7">
        <f t="shared" si="0"/>
        <v>7192.2525000000023</v>
      </c>
      <c r="AA9" s="7">
        <f t="shared" si="0"/>
        <v>393066.11493020505</v>
      </c>
      <c r="AB9" s="7">
        <f t="shared" si="0"/>
        <v>0</v>
      </c>
      <c r="AC9" s="14">
        <f t="shared" si="0"/>
        <v>284.27546878268731</v>
      </c>
    </row>
    <row r="10" spans="1:34" x14ac:dyDescent="0.25">
      <c r="A10" s="7" t="s">
        <v>23</v>
      </c>
      <c r="B10" s="7" t="s">
        <v>30</v>
      </c>
      <c r="C10" s="1">
        <v>10394.299999999999</v>
      </c>
      <c r="D10" s="7">
        <v>94798397.439999998</v>
      </c>
      <c r="E10" s="7">
        <v>-8251444.31155043</v>
      </c>
      <c r="F10" s="7">
        <f t="shared" si="1"/>
        <v>86546953.128449574</v>
      </c>
      <c r="G10" s="7">
        <v>18301374.09</v>
      </c>
      <c r="H10" s="7">
        <v>1728009.36</v>
      </c>
      <c r="I10" s="7">
        <f t="shared" si="2"/>
        <v>66517569.678449571</v>
      </c>
      <c r="J10" s="7">
        <v>0</v>
      </c>
      <c r="K10" s="14">
        <f t="shared" si="3"/>
        <v>8326.3859161703604</v>
      </c>
      <c r="L10" s="1">
        <v>10189.299999999999</v>
      </c>
      <c r="M10" s="7">
        <v>95550643.719999999</v>
      </c>
      <c r="N10" s="7">
        <v>-7156105.2755963644</v>
      </c>
      <c r="O10" s="7">
        <f t="shared" si="4"/>
        <v>88394538.444403633</v>
      </c>
      <c r="P10" s="7">
        <v>21586137.390000001</v>
      </c>
      <c r="Q10" s="7">
        <v>1779849.6408000002</v>
      </c>
      <c r="R10" s="7">
        <f t="shared" si="5"/>
        <v>65028551.413603634</v>
      </c>
      <c r="S10" s="7">
        <v>0</v>
      </c>
      <c r="T10" s="14">
        <f t="shared" si="6"/>
        <v>8675.2317082040609</v>
      </c>
      <c r="U10" s="1">
        <f t="shared" si="0"/>
        <v>-205</v>
      </c>
      <c r="V10" s="7">
        <f t="shared" si="0"/>
        <v>752246.28000000119</v>
      </c>
      <c r="W10" s="7">
        <f t="shared" si="0"/>
        <v>1095339.0359540656</v>
      </c>
      <c r="X10" s="7">
        <f t="shared" si="0"/>
        <v>1847585.3159540594</v>
      </c>
      <c r="Y10" s="7">
        <f t="shared" si="0"/>
        <v>3284763.3000000007</v>
      </c>
      <c r="Z10" s="7">
        <f t="shared" si="0"/>
        <v>51840.280800000066</v>
      </c>
      <c r="AA10" s="7">
        <f t="shared" si="0"/>
        <v>-1489018.2648459375</v>
      </c>
      <c r="AB10" s="7">
        <f t="shared" si="0"/>
        <v>0</v>
      </c>
      <c r="AC10" s="14">
        <f t="shared" si="0"/>
        <v>348.84579203370049</v>
      </c>
    </row>
    <row r="11" spans="1:34" x14ac:dyDescent="0.25">
      <c r="A11" s="7" t="s">
        <v>31</v>
      </c>
      <c r="B11" s="7" t="s">
        <v>31</v>
      </c>
      <c r="C11" s="1">
        <v>2367.6999999999998</v>
      </c>
      <c r="D11" s="7">
        <v>20531486.52</v>
      </c>
      <c r="E11" s="7">
        <v>-1787102.1264927445</v>
      </c>
      <c r="F11" s="7">
        <f t="shared" si="1"/>
        <v>18744384.393507253</v>
      </c>
      <c r="G11" s="7">
        <v>3609734.63</v>
      </c>
      <c r="H11" s="7">
        <v>473101.86</v>
      </c>
      <c r="I11" s="7">
        <f t="shared" si="2"/>
        <v>14661547.903507255</v>
      </c>
      <c r="J11" s="7">
        <v>0</v>
      </c>
      <c r="K11" s="14">
        <f t="shared" si="3"/>
        <v>7916.7058299223954</v>
      </c>
      <c r="L11" s="1">
        <v>2387.6999999999998</v>
      </c>
      <c r="M11" s="7">
        <v>21263302.789999999</v>
      </c>
      <c r="N11" s="7">
        <v>-1592479.4156072473</v>
      </c>
      <c r="O11" s="7">
        <f t="shared" si="4"/>
        <v>19670823.374392752</v>
      </c>
      <c r="P11" s="7">
        <v>3705289.8</v>
      </c>
      <c r="Q11" s="7">
        <v>215210.20850000001</v>
      </c>
      <c r="R11" s="7">
        <f t="shared" si="5"/>
        <v>15750323.365892751</v>
      </c>
      <c r="S11" s="7">
        <v>0</v>
      </c>
      <c r="T11" s="14">
        <f t="shared" si="6"/>
        <v>8238.3981967553518</v>
      </c>
      <c r="U11" s="1">
        <f t="shared" si="0"/>
        <v>20</v>
      </c>
      <c r="V11" s="7">
        <f t="shared" si="0"/>
        <v>731816.26999999955</v>
      </c>
      <c r="W11" s="7">
        <f t="shared" si="0"/>
        <v>194622.71088549728</v>
      </c>
      <c r="X11" s="7">
        <f t="shared" si="0"/>
        <v>926438.98088549823</v>
      </c>
      <c r="Y11" s="7">
        <f t="shared" si="0"/>
        <v>95555.169999999925</v>
      </c>
      <c r="Z11" s="7">
        <f t="shared" si="0"/>
        <v>-257891.65149999998</v>
      </c>
      <c r="AA11" s="7">
        <f t="shared" si="0"/>
        <v>1088775.4623854961</v>
      </c>
      <c r="AB11" s="7">
        <f t="shared" si="0"/>
        <v>0</v>
      </c>
      <c r="AC11" s="14">
        <f t="shared" si="0"/>
        <v>321.6923668329564</v>
      </c>
    </row>
    <row r="12" spans="1:34" x14ac:dyDescent="0.25">
      <c r="A12" s="7" t="s">
        <v>31</v>
      </c>
      <c r="B12" s="7" t="s">
        <v>32</v>
      </c>
      <c r="C12" s="1">
        <v>296.40000000000003</v>
      </c>
      <c r="D12" s="7">
        <v>3494898.62</v>
      </c>
      <c r="E12" s="7">
        <v>-304203.04684682708</v>
      </c>
      <c r="F12" s="7">
        <f t="shared" si="1"/>
        <v>3190695.5731531731</v>
      </c>
      <c r="G12" s="7">
        <v>1093544.6299999999</v>
      </c>
      <c r="H12" s="7">
        <v>92192.94</v>
      </c>
      <c r="I12" s="7">
        <f t="shared" si="2"/>
        <v>2004958.0031531733</v>
      </c>
      <c r="J12" s="7">
        <v>0</v>
      </c>
      <c r="K12" s="14">
        <f t="shared" si="3"/>
        <v>10764.82986893783</v>
      </c>
      <c r="L12" s="1">
        <v>289.2</v>
      </c>
      <c r="M12" s="7">
        <v>3528468.5100000002</v>
      </c>
      <c r="N12" s="7">
        <v>-264258.73375776608</v>
      </c>
      <c r="O12" s="7">
        <f t="shared" si="4"/>
        <v>3264209.7762422343</v>
      </c>
      <c r="P12" s="7">
        <v>1134245.1399999999</v>
      </c>
      <c r="Q12" s="7">
        <v>94958.728199999998</v>
      </c>
      <c r="R12" s="7">
        <f t="shared" si="5"/>
        <v>2035005.9080422341</v>
      </c>
      <c r="S12" s="7">
        <v>0</v>
      </c>
      <c r="T12" s="14">
        <f t="shared" si="6"/>
        <v>11287.032421307864</v>
      </c>
      <c r="U12" s="1">
        <f t="shared" si="0"/>
        <v>-7.2000000000000455</v>
      </c>
      <c r="V12" s="7">
        <f t="shared" si="0"/>
        <v>33569.89000000013</v>
      </c>
      <c r="W12" s="7">
        <f t="shared" si="0"/>
        <v>39944.313089061005</v>
      </c>
      <c r="X12" s="7">
        <f t="shared" si="0"/>
        <v>73514.203089061193</v>
      </c>
      <c r="Y12" s="7">
        <f t="shared" si="0"/>
        <v>40700.510000000009</v>
      </c>
      <c r="Z12" s="7">
        <f t="shared" si="0"/>
        <v>2765.7881999999954</v>
      </c>
      <c r="AA12" s="7">
        <f t="shared" si="0"/>
        <v>30047.904889060883</v>
      </c>
      <c r="AB12" s="7">
        <f t="shared" si="0"/>
        <v>0</v>
      </c>
      <c r="AC12" s="14">
        <f t="shared" si="0"/>
        <v>522.20255237003403</v>
      </c>
    </row>
    <row r="13" spans="1:34" x14ac:dyDescent="0.25">
      <c r="A13" s="7" t="s">
        <v>33</v>
      </c>
      <c r="B13" s="7" t="s">
        <v>34</v>
      </c>
      <c r="C13" s="1">
        <v>2590.4</v>
      </c>
      <c r="D13" s="7">
        <v>23855635.950000003</v>
      </c>
      <c r="E13" s="7">
        <v>-2076442.8183781486</v>
      </c>
      <c r="F13" s="7">
        <f t="shared" si="1"/>
        <v>21779193.131621853</v>
      </c>
      <c r="G13" s="7">
        <v>12048253.67</v>
      </c>
      <c r="H13" s="7">
        <v>938110.08</v>
      </c>
      <c r="I13" s="7">
        <f t="shared" si="2"/>
        <v>8792829.3816218525</v>
      </c>
      <c r="J13" s="7">
        <v>0</v>
      </c>
      <c r="K13" s="14">
        <f t="shared" si="3"/>
        <v>8407.6563973215925</v>
      </c>
      <c r="L13" s="1">
        <v>2534.1</v>
      </c>
      <c r="M13" s="7">
        <v>23972210.510000002</v>
      </c>
      <c r="N13" s="7">
        <v>-1795358.5179501041</v>
      </c>
      <c r="O13" s="7">
        <f t="shared" si="4"/>
        <v>22176851.992049899</v>
      </c>
      <c r="P13" s="7">
        <v>13217770.390000001</v>
      </c>
      <c r="Q13" s="7">
        <v>966253.3824</v>
      </c>
      <c r="R13" s="7">
        <f t="shared" si="5"/>
        <v>7992828.2196498979</v>
      </c>
      <c r="S13" s="7">
        <v>0</v>
      </c>
      <c r="T13" s="14">
        <f t="shared" si="6"/>
        <v>8751.3720816265741</v>
      </c>
      <c r="U13" s="1">
        <f t="shared" si="0"/>
        <v>-56.300000000000182</v>
      </c>
      <c r="V13" s="7">
        <f t="shared" si="0"/>
        <v>116574.55999999866</v>
      </c>
      <c r="W13" s="7">
        <f t="shared" si="0"/>
        <v>281084.30042804452</v>
      </c>
      <c r="X13" s="7">
        <f t="shared" si="0"/>
        <v>397658.86042804644</v>
      </c>
      <c r="Y13" s="7">
        <f t="shared" si="0"/>
        <v>1169516.7200000007</v>
      </c>
      <c r="Z13" s="7">
        <f t="shared" si="0"/>
        <v>28143.302400000044</v>
      </c>
      <c r="AA13" s="7">
        <f t="shared" si="0"/>
        <v>-800001.16197195463</v>
      </c>
      <c r="AB13" s="7">
        <f t="shared" si="0"/>
        <v>0</v>
      </c>
      <c r="AC13" s="14">
        <f t="shared" si="0"/>
        <v>343.71568430498155</v>
      </c>
    </row>
    <row r="14" spans="1:34" x14ac:dyDescent="0.25">
      <c r="A14" s="7" t="s">
        <v>33</v>
      </c>
      <c r="B14" s="7" t="s">
        <v>35</v>
      </c>
      <c r="C14" s="1">
        <v>1347.5</v>
      </c>
      <c r="D14" s="7">
        <v>14103676.25</v>
      </c>
      <c r="E14" s="7">
        <v>-1227612.5156932969</v>
      </c>
      <c r="F14" s="7">
        <f t="shared" si="1"/>
        <v>12876063.734306702</v>
      </c>
      <c r="G14" s="7">
        <v>4201144.1500000004</v>
      </c>
      <c r="H14" s="7">
        <v>383277.92</v>
      </c>
      <c r="I14" s="7">
        <f t="shared" si="2"/>
        <v>8291641.6643067021</v>
      </c>
      <c r="J14" s="7">
        <v>0</v>
      </c>
      <c r="K14" s="14">
        <f t="shared" si="3"/>
        <v>9555.5203965170331</v>
      </c>
      <c r="L14" s="1">
        <v>1316.9</v>
      </c>
      <c r="M14" s="7">
        <v>14183898.75</v>
      </c>
      <c r="N14" s="7">
        <v>-1062279.3182936357</v>
      </c>
      <c r="O14" s="7">
        <f t="shared" si="4"/>
        <v>13121619.431706365</v>
      </c>
      <c r="P14" s="7">
        <v>4945057.45</v>
      </c>
      <c r="Q14" s="7">
        <v>394776.25760000001</v>
      </c>
      <c r="R14" s="7">
        <f t="shared" si="5"/>
        <v>7781785.7241063649</v>
      </c>
      <c r="S14" s="7">
        <v>0</v>
      </c>
      <c r="T14" s="14">
        <f t="shared" si="6"/>
        <v>9964.0211342595212</v>
      </c>
      <c r="U14" s="1">
        <f t="shared" si="0"/>
        <v>-30.599999999999909</v>
      </c>
      <c r="V14" s="7">
        <f t="shared" si="0"/>
        <v>80222.5</v>
      </c>
      <c r="W14" s="7">
        <f t="shared" si="0"/>
        <v>165333.19739966118</v>
      </c>
      <c r="X14" s="7">
        <f t="shared" si="0"/>
        <v>245555.69739966281</v>
      </c>
      <c r="Y14" s="7">
        <f t="shared" si="0"/>
        <v>743913.29999999981</v>
      </c>
      <c r="Z14" s="7">
        <f t="shared" si="0"/>
        <v>11498.337600000028</v>
      </c>
      <c r="AA14" s="7">
        <f t="shared" si="0"/>
        <v>-509855.94020033721</v>
      </c>
      <c r="AB14" s="7">
        <f t="shared" si="0"/>
        <v>0</v>
      </c>
      <c r="AC14" s="14">
        <f t="shared" si="0"/>
        <v>408.50073774248813</v>
      </c>
    </row>
    <row r="15" spans="1:34" x14ac:dyDescent="0.25">
      <c r="A15" s="7" t="s">
        <v>33</v>
      </c>
      <c r="B15" s="7" t="s">
        <v>36</v>
      </c>
      <c r="C15" s="1">
        <v>52869.7</v>
      </c>
      <c r="D15" s="7">
        <v>468612594.66000003</v>
      </c>
      <c r="E15" s="7">
        <v>-40788988.347355597</v>
      </c>
      <c r="F15" s="7">
        <f t="shared" si="1"/>
        <v>427823606.31264442</v>
      </c>
      <c r="G15" s="7">
        <v>125116347.66</v>
      </c>
      <c r="H15" s="7">
        <v>10518009.529999999</v>
      </c>
      <c r="I15" s="7">
        <f t="shared" si="2"/>
        <v>292189249.12264442</v>
      </c>
      <c r="J15" s="7">
        <v>0</v>
      </c>
      <c r="K15" s="14">
        <f t="shared" si="3"/>
        <v>8092.0377137120968</v>
      </c>
      <c r="L15" s="1">
        <v>53223</v>
      </c>
      <c r="M15" s="7">
        <v>484481461.29000002</v>
      </c>
      <c r="N15" s="7">
        <v>-36284426.834691398</v>
      </c>
      <c r="O15" s="7">
        <f t="shared" si="4"/>
        <v>448197034.45530862</v>
      </c>
      <c r="P15" s="7">
        <v>129327138.05</v>
      </c>
      <c r="Q15" s="7">
        <v>10833549.8159</v>
      </c>
      <c r="R15" s="7">
        <f t="shared" si="5"/>
        <v>308036346.58940858</v>
      </c>
      <c r="S15" s="7">
        <v>0</v>
      </c>
      <c r="T15" s="14">
        <f t="shared" si="6"/>
        <v>8421.1155788908673</v>
      </c>
      <c r="U15" s="1">
        <f t="shared" si="0"/>
        <v>353.30000000000291</v>
      </c>
      <c r="V15" s="7">
        <f t="shared" si="0"/>
        <v>15868866.629999995</v>
      </c>
      <c r="W15" s="7">
        <f t="shared" si="0"/>
        <v>4504561.5126641989</v>
      </c>
      <c r="X15" s="7">
        <f t="shared" si="0"/>
        <v>20373428.142664194</v>
      </c>
      <c r="Y15" s="7">
        <f t="shared" si="0"/>
        <v>4210790.3900000006</v>
      </c>
      <c r="Z15" s="7">
        <f t="shared" si="0"/>
        <v>315540.28590000048</v>
      </c>
      <c r="AA15" s="7">
        <f t="shared" si="0"/>
        <v>15847097.466764152</v>
      </c>
      <c r="AB15" s="7">
        <f t="shared" si="0"/>
        <v>0</v>
      </c>
      <c r="AC15" s="14">
        <f t="shared" si="0"/>
        <v>329.07786517877048</v>
      </c>
    </row>
    <row r="16" spans="1:34" x14ac:dyDescent="0.25">
      <c r="A16" s="7" t="s">
        <v>33</v>
      </c>
      <c r="B16" s="7" t="s">
        <v>37</v>
      </c>
      <c r="C16" s="1">
        <v>14642.699999999999</v>
      </c>
      <c r="D16" s="7">
        <v>125450156.66</v>
      </c>
      <c r="E16" s="7">
        <v>-10919435.449427649</v>
      </c>
      <c r="F16" s="7">
        <f t="shared" si="1"/>
        <v>114530721.21057235</v>
      </c>
      <c r="G16" s="7">
        <v>43705673.869999997</v>
      </c>
      <c r="H16" s="7">
        <v>3708821.01</v>
      </c>
      <c r="I16" s="7">
        <f t="shared" si="2"/>
        <v>67116226.330572352</v>
      </c>
      <c r="J16" s="7">
        <v>0</v>
      </c>
      <c r="K16" s="14">
        <f t="shared" si="3"/>
        <v>7821.6941691472448</v>
      </c>
      <c r="L16" s="1">
        <v>14574.2</v>
      </c>
      <c r="M16" s="7">
        <v>128221343.77</v>
      </c>
      <c r="N16" s="7">
        <v>-9602922.5850677714</v>
      </c>
      <c r="O16" s="7">
        <f t="shared" si="4"/>
        <v>118618421.18493223</v>
      </c>
      <c r="P16" s="7">
        <v>47723927.130000003</v>
      </c>
      <c r="Q16" s="7">
        <v>3820085.6402999996</v>
      </c>
      <c r="R16" s="7">
        <f t="shared" si="5"/>
        <v>67074408.414632238</v>
      </c>
      <c r="S16" s="7">
        <v>0</v>
      </c>
      <c r="T16" s="14">
        <f t="shared" si="6"/>
        <v>8138.931892311909</v>
      </c>
      <c r="U16" s="1">
        <f t="shared" si="0"/>
        <v>-68.499999999998181</v>
      </c>
      <c r="V16" s="7">
        <f t="shared" si="0"/>
        <v>2771187.1099999994</v>
      </c>
      <c r="W16" s="7">
        <f t="shared" si="0"/>
        <v>1316512.864359878</v>
      </c>
      <c r="X16" s="7">
        <f t="shared" si="0"/>
        <v>4087699.9743598849</v>
      </c>
      <c r="Y16" s="7">
        <f t="shared" si="0"/>
        <v>4018253.2600000054</v>
      </c>
      <c r="Z16" s="7">
        <f t="shared" si="0"/>
        <v>111264.63029999984</v>
      </c>
      <c r="AA16" s="7">
        <f t="shared" si="0"/>
        <v>-41817.915940113366</v>
      </c>
      <c r="AB16" s="7">
        <f t="shared" si="0"/>
        <v>0</v>
      </c>
      <c r="AC16" s="14">
        <f t="shared" si="0"/>
        <v>317.2377231646642</v>
      </c>
    </row>
    <row r="17" spans="1:29" x14ac:dyDescent="0.25">
      <c r="A17" s="7" t="s">
        <v>33</v>
      </c>
      <c r="B17" s="7" t="s">
        <v>38</v>
      </c>
      <c r="C17" s="1">
        <v>180</v>
      </c>
      <c r="D17" s="7">
        <v>2838193.37</v>
      </c>
      <c r="E17" s="7">
        <v>-247042.09322514309</v>
      </c>
      <c r="F17" s="7">
        <f t="shared" si="1"/>
        <v>2591151.2767748572</v>
      </c>
      <c r="G17" s="7">
        <v>981432.5</v>
      </c>
      <c r="H17" s="7">
        <v>62979.99</v>
      </c>
      <c r="I17" s="7">
        <f t="shared" si="2"/>
        <v>1546738.7867748572</v>
      </c>
      <c r="J17" s="7">
        <v>0</v>
      </c>
      <c r="K17" s="14">
        <f t="shared" si="3"/>
        <v>14395.284870971429</v>
      </c>
      <c r="L17" s="1">
        <v>178.5</v>
      </c>
      <c r="M17" s="7">
        <v>2897852.76</v>
      </c>
      <c r="N17" s="7">
        <v>-217029.8243568702</v>
      </c>
      <c r="O17" s="7">
        <f t="shared" si="4"/>
        <v>2680822.9356431295</v>
      </c>
      <c r="P17" s="7">
        <v>1004483.82</v>
      </c>
      <c r="Q17" s="7">
        <v>64869.3897</v>
      </c>
      <c r="R17" s="7">
        <f t="shared" si="5"/>
        <v>1611469.7259431297</v>
      </c>
      <c r="S17" s="7">
        <v>0</v>
      </c>
      <c r="T17" s="14">
        <f t="shared" si="6"/>
        <v>15018.615885955907</v>
      </c>
      <c r="U17" s="1">
        <f t="shared" si="0"/>
        <v>-1.5</v>
      </c>
      <c r="V17" s="7">
        <f t="shared" si="0"/>
        <v>59659.389999999665</v>
      </c>
      <c r="W17" s="7">
        <f t="shared" si="0"/>
        <v>30012.268868272891</v>
      </c>
      <c r="X17" s="7">
        <f t="shared" si="0"/>
        <v>89671.658868272323</v>
      </c>
      <c r="Y17" s="7">
        <f t="shared" si="0"/>
        <v>23051.319999999949</v>
      </c>
      <c r="Z17" s="7">
        <f t="shared" si="0"/>
        <v>1889.3997000000018</v>
      </c>
      <c r="AA17" s="7">
        <f t="shared" si="0"/>
        <v>64730.93916827254</v>
      </c>
      <c r="AB17" s="7">
        <f t="shared" si="0"/>
        <v>0</v>
      </c>
      <c r="AC17" s="14">
        <f t="shared" si="0"/>
        <v>623.33101498447832</v>
      </c>
    </row>
    <row r="18" spans="1:29" x14ac:dyDescent="0.25">
      <c r="A18" s="7" t="s">
        <v>33</v>
      </c>
      <c r="B18" s="7" t="s">
        <v>39</v>
      </c>
      <c r="C18" s="1">
        <v>39653.5</v>
      </c>
      <c r="D18" s="7">
        <v>368075734.57999998</v>
      </c>
      <c r="E18" s="7">
        <v>-32038056.637425441</v>
      </c>
      <c r="F18" s="7">
        <f t="shared" si="1"/>
        <v>336037677.94257456</v>
      </c>
      <c r="G18" s="7">
        <v>68685772.739999995</v>
      </c>
      <c r="H18" s="7">
        <v>5586544.6799999997</v>
      </c>
      <c r="I18" s="7">
        <f t="shared" si="2"/>
        <v>261765360.52257454</v>
      </c>
      <c r="J18" s="7">
        <v>0</v>
      </c>
      <c r="K18" s="14">
        <f t="shared" si="3"/>
        <v>8474.3510142250889</v>
      </c>
      <c r="L18" s="1">
        <v>39103.599999999999</v>
      </c>
      <c r="M18" s="7">
        <v>372505477.08999997</v>
      </c>
      <c r="N18" s="7">
        <v>-27898173.220096536</v>
      </c>
      <c r="O18" s="7">
        <f t="shared" si="4"/>
        <v>344607303.86990345</v>
      </c>
      <c r="P18" s="7">
        <v>76775655.079999998</v>
      </c>
      <c r="Q18" s="7">
        <v>5754141.0203999998</v>
      </c>
      <c r="R18" s="7">
        <f t="shared" si="5"/>
        <v>262077507.76950347</v>
      </c>
      <c r="S18" s="7">
        <v>0</v>
      </c>
      <c r="T18" s="14">
        <f t="shared" si="6"/>
        <v>8812.6746353252256</v>
      </c>
      <c r="U18" s="1">
        <f t="shared" si="0"/>
        <v>-549.90000000000146</v>
      </c>
      <c r="V18" s="7">
        <f t="shared" si="0"/>
        <v>4429742.5099999905</v>
      </c>
      <c r="W18" s="7">
        <f t="shared" si="0"/>
        <v>4139883.4173289053</v>
      </c>
      <c r="X18" s="7">
        <f t="shared" si="0"/>
        <v>8569625.9273288846</v>
      </c>
      <c r="Y18" s="7">
        <f t="shared" si="0"/>
        <v>8089882.3400000036</v>
      </c>
      <c r="Z18" s="7">
        <f t="shared" si="0"/>
        <v>167596.3404000001</v>
      </c>
      <c r="AA18" s="7">
        <f t="shared" si="0"/>
        <v>312147.24692893028</v>
      </c>
      <c r="AB18" s="7">
        <f t="shared" si="0"/>
        <v>0</v>
      </c>
      <c r="AC18" s="14">
        <f t="shared" si="0"/>
        <v>338.32362110013673</v>
      </c>
    </row>
    <row r="19" spans="1:29" x14ac:dyDescent="0.25">
      <c r="A19" s="7" t="s">
        <v>33</v>
      </c>
      <c r="B19" s="7" t="s">
        <v>40</v>
      </c>
      <c r="C19" s="1">
        <v>2765.5</v>
      </c>
      <c r="D19" s="7">
        <v>23521857</v>
      </c>
      <c r="E19" s="7">
        <v>-2047390.0232606367</v>
      </c>
      <c r="F19" s="7">
        <f t="shared" si="1"/>
        <v>21474466.976739362</v>
      </c>
      <c r="G19" s="7">
        <v>1546898.34</v>
      </c>
      <c r="H19" s="7">
        <v>152284.69</v>
      </c>
      <c r="I19" s="7">
        <f t="shared" si="2"/>
        <v>19775283.946739361</v>
      </c>
      <c r="J19" s="7">
        <v>0</v>
      </c>
      <c r="K19" s="14">
        <f t="shared" si="3"/>
        <v>7765.1299861650195</v>
      </c>
      <c r="L19" s="1">
        <v>2785</v>
      </c>
      <c r="M19" s="7">
        <v>24383835.07</v>
      </c>
      <c r="N19" s="7">
        <v>-1826186.4493035844</v>
      </c>
      <c r="O19" s="7">
        <f t="shared" si="4"/>
        <v>22557648.620696414</v>
      </c>
      <c r="P19" s="7">
        <v>1648120.18</v>
      </c>
      <c r="Q19" s="7">
        <v>156853.23070000001</v>
      </c>
      <c r="R19" s="7">
        <f t="shared" si="5"/>
        <v>20752675.209996413</v>
      </c>
      <c r="S19" s="7">
        <v>0</v>
      </c>
      <c r="T19" s="14">
        <f t="shared" si="6"/>
        <v>8099.6942982751934</v>
      </c>
      <c r="U19" s="1">
        <f t="shared" si="0"/>
        <v>19.5</v>
      </c>
      <c r="V19" s="7">
        <f t="shared" si="0"/>
        <v>861978.0700000003</v>
      </c>
      <c r="W19" s="7">
        <f t="shared" si="0"/>
        <v>221203.57395705231</v>
      </c>
      <c r="X19" s="7">
        <f t="shared" si="0"/>
        <v>1083181.6439570524</v>
      </c>
      <c r="Y19" s="7">
        <f t="shared" si="0"/>
        <v>101221.83999999985</v>
      </c>
      <c r="Z19" s="7">
        <f t="shared" si="0"/>
        <v>4568.5407000000123</v>
      </c>
      <c r="AA19" s="7">
        <f t="shared" si="0"/>
        <v>977391.26325705275</v>
      </c>
      <c r="AB19" s="7">
        <f t="shared" si="0"/>
        <v>0</v>
      </c>
      <c r="AC19" s="14">
        <f t="shared" si="0"/>
        <v>334.56431211017389</v>
      </c>
    </row>
    <row r="20" spans="1:29" x14ac:dyDescent="0.25">
      <c r="A20" s="7" t="s">
        <v>41</v>
      </c>
      <c r="B20" s="7" t="s">
        <v>41</v>
      </c>
      <c r="C20" s="1">
        <v>1652.5</v>
      </c>
      <c r="D20" s="7">
        <v>14862182.039999999</v>
      </c>
      <c r="E20" s="7">
        <v>-1293634.3942818551</v>
      </c>
      <c r="F20" s="7">
        <f t="shared" si="1"/>
        <v>13568547.645718144</v>
      </c>
      <c r="G20" s="7">
        <v>6012544.7999999998</v>
      </c>
      <c r="H20" s="7">
        <v>715902.85</v>
      </c>
      <c r="I20" s="7">
        <f t="shared" si="2"/>
        <v>6840099.9957181448</v>
      </c>
      <c r="J20" s="7">
        <v>0</v>
      </c>
      <c r="K20" s="14">
        <f t="shared" si="3"/>
        <v>8210.921419496608</v>
      </c>
      <c r="L20" s="1">
        <v>1700.1</v>
      </c>
      <c r="M20" s="7">
        <v>15667956.300000001</v>
      </c>
      <c r="N20" s="7">
        <v>-1173425.3205535945</v>
      </c>
      <c r="O20" s="7">
        <f t="shared" si="4"/>
        <v>14494530.979446406</v>
      </c>
      <c r="P20" s="7">
        <v>6181125.2699999996</v>
      </c>
      <c r="Q20" s="7">
        <v>737379.93550000002</v>
      </c>
      <c r="R20" s="7">
        <f t="shared" si="5"/>
        <v>7576025.7739464063</v>
      </c>
      <c r="S20" s="7">
        <v>0</v>
      </c>
      <c r="T20" s="14">
        <f t="shared" si="6"/>
        <v>8525.6931824283311</v>
      </c>
      <c r="U20" s="1">
        <f t="shared" si="0"/>
        <v>47.599999999999909</v>
      </c>
      <c r="V20" s="7">
        <f t="shared" si="0"/>
        <v>805774.26000000164</v>
      </c>
      <c r="W20" s="7">
        <f t="shared" si="0"/>
        <v>120209.07372826058</v>
      </c>
      <c r="X20" s="7">
        <f t="shared" si="0"/>
        <v>925983.33372826129</v>
      </c>
      <c r="Y20" s="7">
        <f t="shared" si="0"/>
        <v>168580.46999999974</v>
      </c>
      <c r="Z20" s="7">
        <f t="shared" si="0"/>
        <v>21477.085500000045</v>
      </c>
      <c r="AA20" s="7">
        <f t="shared" si="0"/>
        <v>735925.77822826151</v>
      </c>
      <c r="AB20" s="7">
        <f t="shared" si="0"/>
        <v>0</v>
      </c>
      <c r="AC20" s="14">
        <f t="shared" si="0"/>
        <v>314.77176293172306</v>
      </c>
    </row>
    <row r="21" spans="1:29" x14ac:dyDescent="0.25">
      <c r="A21" s="7" t="s">
        <v>42</v>
      </c>
      <c r="B21" s="7" t="s">
        <v>43</v>
      </c>
      <c r="C21" s="1">
        <v>150.6</v>
      </c>
      <c r="D21" s="7">
        <v>2311127.27</v>
      </c>
      <c r="E21" s="7">
        <v>-201165.19350847136</v>
      </c>
      <c r="F21" s="7">
        <f t="shared" si="1"/>
        <v>2109962.0764915287</v>
      </c>
      <c r="G21" s="7">
        <v>526746.94999999995</v>
      </c>
      <c r="H21" s="7">
        <v>61327.07</v>
      </c>
      <c r="I21" s="7">
        <f t="shared" si="2"/>
        <v>1521888.0564915286</v>
      </c>
      <c r="J21" s="7">
        <v>0</v>
      </c>
      <c r="K21" s="14">
        <f t="shared" si="3"/>
        <v>14010.372353861412</v>
      </c>
      <c r="L21" s="1">
        <v>146.9</v>
      </c>
      <c r="M21" s="7">
        <v>2328140.83</v>
      </c>
      <c r="N21" s="7">
        <v>-174362.20445270589</v>
      </c>
      <c r="O21" s="7">
        <f t="shared" si="4"/>
        <v>2153778.625547294</v>
      </c>
      <c r="P21" s="7">
        <v>531690.77</v>
      </c>
      <c r="Q21" s="7">
        <v>63166.882100000003</v>
      </c>
      <c r="R21" s="7">
        <f t="shared" si="5"/>
        <v>1558920.973447294</v>
      </c>
      <c r="S21" s="7">
        <v>0</v>
      </c>
      <c r="T21" s="14">
        <f t="shared" si="6"/>
        <v>14661.529105155167</v>
      </c>
      <c r="U21" s="1">
        <f t="shared" si="0"/>
        <v>-3.6999999999999886</v>
      </c>
      <c r="V21" s="7">
        <f t="shared" si="0"/>
        <v>17013.560000000056</v>
      </c>
      <c r="W21" s="7">
        <f t="shared" si="0"/>
        <v>26802.989055765473</v>
      </c>
      <c r="X21" s="7">
        <f t="shared" si="0"/>
        <v>43816.549055765383</v>
      </c>
      <c r="Y21" s="7">
        <f t="shared" si="0"/>
        <v>4943.8200000000652</v>
      </c>
      <c r="Z21" s="7">
        <f t="shared" si="0"/>
        <v>1839.8121000000028</v>
      </c>
      <c r="AA21" s="7">
        <f t="shared" si="0"/>
        <v>37032.916955765337</v>
      </c>
      <c r="AB21" s="7">
        <f t="shared" si="0"/>
        <v>0</v>
      </c>
      <c r="AC21" s="14">
        <f t="shared" si="0"/>
        <v>651.1567512937545</v>
      </c>
    </row>
    <row r="22" spans="1:29" x14ac:dyDescent="0.25">
      <c r="A22" s="7" t="s">
        <v>42</v>
      </c>
      <c r="B22" s="7" t="s">
        <v>44</v>
      </c>
      <c r="C22" s="1">
        <v>51.5</v>
      </c>
      <c r="D22" s="7">
        <v>947777.03</v>
      </c>
      <c r="E22" s="7">
        <v>-82496.430256233478</v>
      </c>
      <c r="F22" s="7">
        <f t="shared" si="1"/>
        <v>865280.59974376659</v>
      </c>
      <c r="G22" s="7">
        <v>323294.57</v>
      </c>
      <c r="H22" s="7">
        <v>36239.15</v>
      </c>
      <c r="I22" s="7">
        <f t="shared" si="2"/>
        <v>505746.87974376662</v>
      </c>
      <c r="J22" s="7">
        <v>0</v>
      </c>
      <c r="K22" s="14">
        <f t="shared" si="3"/>
        <v>16801.565043568284</v>
      </c>
      <c r="L22" s="1">
        <v>50.5</v>
      </c>
      <c r="M22" s="7">
        <v>954930.55</v>
      </c>
      <c r="N22" s="7">
        <v>-71517.922649565357</v>
      </c>
      <c r="O22" s="7">
        <f t="shared" si="4"/>
        <v>883412.62735043466</v>
      </c>
      <c r="P22" s="7">
        <v>333797.76000000001</v>
      </c>
      <c r="Q22" s="7">
        <v>37326.324500000002</v>
      </c>
      <c r="R22" s="7">
        <f t="shared" si="5"/>
        <v>512288.54285043466</v>
      </c>
      <c r="S22" s="7">
        <v>0</v>
      </c>
      <c r="T22" s="14">
        <f t="shared" si="6"/>
        <v>17493.319353473955</v>
      </c>
      <c r="U22" s="1">
        <f t="shared" si="0"/>
        <v>-1</v>
      </c>
      <c r="V22" s="7">
        <f t="shared" si="0"/>
        <v>7153.5200000000186</v>
      </c>
      <c r="W22" s="7">
        <f t="shared" si="0"/>
        <v>10978.507606668121</v>
      </c>
      <c r="X22" s="7">
        <f t="shared" si="0"/>
        <v>18132.027606668067</v>
      </c>
      <c r="Y22" s="7">
        <f t="shared" si="0"/>
        <v>10503.190000000002</v>
      </c>
      <c r="Z22" s="7">
        <f t="shared" si="0"/>
        <v>1087.174500000001</v>
      </c>
      <c r="AA22" s="7">
        <f t="shared" si="0"/>
        <v>6541.663106668042</v>
      </c>
      <c r="AB22" s="7">
        <f t="shared" si="0"/>
        <v>0</v>
      </c>
      <c r="AC22" s="14">
        <f t="shared" si="0"/>
        <v>691.75430990567111</v>
      </c>
    </row>
    <row r="23" spans="1:29" x14ac:dyDescent="0.25">
      <c r="A23" s="7" t="s">
        <v>42</v>
      </c>
      <c r="B23" s="7" t="s">
        <v>45</v>
      </c>
      <c r="C23" s="1">
        <v>291.7</v>
      </c>
      <c r="D23" s="7">
        <v>3369674.6300000004</v>
      </c>
      <c r="E23" s="7">
        <v>-293303.29740107158</v>
      </c>
      <c r="F23" s="7">
        <f t="shared" si="1"/>
        <v>3076371.3325989288</v>
      </c>
      <c r="G23" s="7">
        <v>763096.09</v>
      </c>
      <c r="H23" s="7">
        <v>86569.76</v>
      </c>
      <c r="I23" s="7">
        <f t="shared" si="2"/>
        <v>2226705.4825989292</v>
      </c>
      <c r="J23" s="7">
        <v>0</v>
      </c>
      <c r="K23" s="14">
        <f t="shared" si="3"/>
        <v>10546.353557075519</v>
      </c>
      <c r="L23" s="1">
        <v>289</v>
      </c>
      <c r="M23" s="7">
        <v>3443167.92</v>
      </c>
      <c r="N23" s="7">
        <v>-257870.28907183337</v>
      </c>
      <c r="O23" s="7">
        <f t="shared" si="4"/>
        <v>3185297.6309281667</v>
      </c>
      <c r="P23" s="7">
        <v>778894.99</v>
      </c>
      <c r="Q23" s="7">
        <v>89166.852799999993</v>
      </c>
      <c r="R23" s="7">
        <f t="shared" si="5"/>
        <v>2317235.7881281669</v>
      </c>
      <c r="S23" s="7">
        <v>0</v>
      </c>
      <c r="T23" s="14">
        <f t="shared" si="6"/>
        <v>11021.791110478085</v>
      </c>
      <c r="U23" s="1">
        <f t="shared" si="0"/>
        <v>-2.6999999999999886</v>
      </c>
      <c r="V23" s="7">
        <f t="shared" si="0"/>
        <v>73493.289999999572</v>
      </c>
      <c r="W23" s="7">
        <f t="shared" si="0"/>
        <v>35433.008329238219</v>
      </c>
      <c r="X23" s="7">
        <f t="shared" si="0"/>
        <v>108926.29832923785</v>
      </c>
      <c r="Y23" s="7">
        <f t="shared" si="0"/>
        <v>15798.900000000023</v>
      </c>
      <c r="Z23" s="7">
        <f t="shared" si="0"/>
        <v>2597.0927999999985</v>
      </c>
      <c r="AA23" s="7">
        <f t="shared" si="0"/>
        <v>90530.305529237725</v>
      </c>
      <c r="AB23" s="7">
        <f t="shared" si="0"/>
        <v>0</v>
      </c>
      <c r="AC23" s="14">
        <f t="shared" si="0"/>
        <v>475.43755340256575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910860.01</v>
      </c>
      <c r="E24" s="7">
        <v>-79283.098144040399</v>
      </c>
      <c r="F24" s="7">
        <f t="shared" si="1"/>
        <v>831576.91185595957</v>
      </c>
      <c r="G24" s="7">
        <v>179959.89</v>
      </c>
      <c r="H24" s="7">
        <v>21464.87</v>
      </c>
      <c r="I24" s="7">
        <f t="shared" si="2"/>
        <v>630152.15185595956</v>
      </c>
      <c r="J24" s="7">
        <v>0</v>
      </c>
      <c r="K24" s="14">
        <f t="shared" si="3"/>
        <v>16631.538237119192</v>
      </c>
      <c r="L24" s="1">
        <v>50</v>
      </c>
      <c r="M24" s="7">
        <v>938837.89</v>
      </c>
      <c r="N24" s="7">
        <v>-70312.689857394493</v>
      </c>
      <c r="O24" s="7">
        <f t="shared" si="4"/>
        <v>868525.20014260546</v>
      </c>
      <c r="P24" s="7">
        <v>181991.6</v>
      </c>
      <c r="Q24" s="7">
        <v>21653.926899999999</v>
      </c>
      <c r="R24" s="7">
        <f t="shared" si="5"/>
        <v>664879.67324260552</v>
      </c>
      <c r="S24" s="7">
        <v>0</v>
      </c>
      <c r="T24" s="14">
        <f t="shared" si="6"/>
        <v>17370.504002852111</v>
      </c>
      <c r="U24" s="1">
        <f t="shared" si="0"/>
        <v>0</v>
      </c>
      <c r="V24" s="7">
        <f t="shared" si="0"/>
        <v>27977.880000000005</v>
      </c>
      <c r="W24" s="7">
        <f t="shared" si="0"/>
        <v>8970.4082866459066</v>
      </c>
      <c r="X24" s="7">
        <f t="shared" si="0"/>
        <v>36948.288286645897</v>
      </c>
      <c r="Y24" s="7">
        <f t="shared" si="0"/>
        <v>2031.7099999999919</v>
      </c>
      <c r="Z24" s="7">
        <f t="shared" si="0"/>
        <v>189.05689999999959</v>
      </c>
      <c r="AA24" s="7">
        <f t="shared" si="0"/>
        <v>34727.521386645967</v>
      </c>
      <c r="AB24" s="7">
        <f t="shared" si="0"/>
        <v>0</v>
      </c>
      <c r="AC24" s="14">
        <f t="shared" si="0"/>
        <v>738.96576573291895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899738.57</v>
      </c>
      <c r="E25" s="7">
        <v>-78315.065505278428</v>
      </c>
      <c r="F25" s="7">
        <f t="shared" si="1"/>
        <v>821423.50449472154</v>
      </c>
      <c r="G25" s="7">
        <v>149096.75</v>
      </c>
      <c r="H25" s="7">
        <v>17780.009999999998</v>
      </c>
      <c r="I25" s="7">
        <f t="shared" si="2"/>
        <v>654546.74449472153</v>
      </c>
      <c r="J25" s="7">
        <v>0</v>
      </c>
      <c r="K25" s="14">
        <f t="shared" si="3"/>
        <v>16428.470089894432</v>
      </c>
      <c r="L25" s="1">
        <v>50</v>
      </c>
      <c r="M25" s="7">
        <v>925089.51</v>
      </c>
      <c r="N25" s="7">
        <v>-69283.027985756984</v>
      </c>
      <c r="O25" s="7">
        <f t="shared" si="4"/>
        <v>855806.48201424303</v>
      </c>
      <c r="P25" s="7">
        <v>154767.62</v>
      </c>
      <c r="Q25" s="7">
        <v>18313.4103</v>
      </c>
      <c r="R25" s="7">
        <f t="shared" si="5"/>
        <v>682725.45171424304</v>
      </c>
      <c r="S25" s="7">
        <v>0</v>
      </c>
      <c r="T25" s="14">
        <f t="shared" si="6"/>
        <v>17116.12964028486</v>
      </c>
      <c r="U25" s="1">
        <f t="shared" si="0"/>
        <v>0</v>
      </c>
      <c r="V25" s="7">
        <f t="shared" si="0"/>
        <v>25350.940000000061</v>
      </c>
      <c r="W25" s="7">
        <f t="shared" si="0"/>
        <v>9032.0375195214438</v>
      </c>
      <c r="X25" s="7">
        <f t="shared" si="0"/>
        <v>34382.97751952149</v>
      </c>
      <c r="Y25" s="7">
        <f t="shared" si="0"/>
        <v>5670.8699999999953</v>
      </c>
      <c r="Z25" s="7">
        <f t="shared" si="0"/>
        <v>533.40030000000115</v>
      </c>
      <c r="AA25" s="7">
        <f t="shared" si="0"/>
        <v>28178.707219521515</v>
      </c>
      <c r="AB25" s="7">
        <f t="shared" si="0"/>
        <v>0</v>
      </c>
      <c r="AC25" s="14">
        <f t="shared" si="0"/>
        <v>687.65955039042819</v>
      </c>
    </row>
    <row r="26" spans="1:29" x14ac:dyDescent="0.25">
      <c r="A26" s="7" t="s">
        <v>48</v>
      </c>
      <c r="B26" s="7" t="s">
        <v>49</v>
      </c>
      <c r="C26" s="1">
        <v>2292.5</v>
      </c>
      <c r="D26" s="7">
        <v>20693512.939999998</v>
      </c>
      <c r="E26" s="7">
        <v>-1801205.2339052516</v>
      </c>
      <c r="F26" s="7">
        <f t="shared" si="1"/>
        <v>18892307.706094746</v>
      </c>
      <c r="G26" s="7">
        <v>1205589.22</v>
      </c>
      <c r="H26" s="7">
        <v>104437.56</v>
      </c>
      <c r="I26" s="7">
        <f t="shared" si="2"/>
        <v>17582280.926094748</v>
      </c>
      <c r="J26" s="7">
        <v>0</v>
      </c>
      <c r="K26" s="14">
        <f t="shared" si="3"/>
        <v>8240.9193919715362</v>
      </c>
      <c r="L26" s="1">
        <v>2485.5</v>
      </c>
      <c r="M26" s="7">
        <v>23118412.420000002</v>
      </c>
      <c r="N26" s="7">
        <v>-1731414.7413487935</v>
      </c>
      <c r="O26" s="7">
        <f t="shared" si="4"/>
        <v>21386997.67865121</v>
      </c>
      <c r="P26" s="7">
        <v>1227286.6599999999</v>
      </c>
      <c r="Q26" s="7">
        <v>107570.6868</v>
      </c>
      <c r="R26" s="7">
        <f t="shared" si="5"/>
        <v>20052140.33185121</v>
      </c>
      <c r="S26" s="7">
        <v>0</v>
      </c>
      <c r="T26" s="14">
        <f t="shared" si="6"/>
        <v>8604.7063683971883</v>
      </c>
      <c r="U26" s="1">
        <f t="shared" si="0"/>
        <v>193</v>
      </c>
      <c r="V26" s="7">
        <f t="shared" si="0"/>
        <v>2424899.4800000042</v>
      </c>
      <c r="W26" s="7">
        <f t="shared" si="0"/>
        <v>69790.492556458106</v>
      </c>
      <c r="X26" s="7">
        <f t="shared" si="0"/>
        <v>2494689.9725564644</v>
      </c>
      <c r="Y26" s="7">
        <f t="shared" si="0"/>
        <v>21697.439999999944</v>
      </c>
      <c r="Z26" s="7">
        <f t="shared" si="0"/>
        <v>3133.1267999999982</v>
      </c>
      <c r="AA26" s="7">
        <f t="shared" si="0"/>
        <v>2469859.4057564624</v>
      </c>
      <c r="AB26" s="7">
        <f t="shared" si="0"/>
        <v>0</v>
      </c>
      <c r="AC26" s="14">
        <f t="shared" si="0"/>
        <v>363.78697642565203</v>
      </c>
    </row>
    <row r="27" spans="1:29" x14ac:dyDescent="0.25">
      <c r="A27" s="7" t="s">
        <v>48</v>
      </c>
      <c r="B27" s="7" t="s">
        <v>50</v>
      </c>
      <c r="C27" s="1">
        <v>244.5</v>
      </c>
      <c r="D27" s="7">
        <v>3007950.13</v>
      </c>
      <c r="E27" s="7">
        <v>-261818.0650714582</v>
      </c>
      <c r="F27" s="7">
        <f t="shared" si="1"/>
        <v>2746132.0649285419</v>
      </c>
      <c r="G27" s="7">
        <v>430452.44</v>
      </c>
      <c r="H27" s="7">
        <v>47728.83</v>
      </c>
      <c r="I27" s="7">
        <f t="shared" si="2"/>
        <v>2267950.7949285419</v>
      </c>
      <c r="J27" s="7">
        <v>0</v>
      </c>
      <c r="K27" s="14">
        <f t="shared" si="3"/>
        <v>11231.623987437799</v>
      </c>
      <c r="L27" s="1">
        <v>248.9</v>
      </c>
      <c r="M27" s="7">
        <v>3113507.4699999997</v>
      </c>
      <c r="N27" s="7">
        <v>-233180.92232812522</v>
      </c>
      <c r="O27" s="7">
        <f t="shared" si="4"/>
        <v>2880326.5476718745</v>
      </c>
      <c r="P27" s="7">
        <v>442335.8</v>
      </c>
      <c r="Q27" s="7">
        <v>49160.694900000002</v>
      </c>
      <c r="R27" s="7">
        <f t="shared" si="5"/>
        <v>2388830.0527718747</v>
      </c>
      <c r="S27" s="7">
        <v>0</v>
      </c>
      <c r="T27" s="14">
        <f t="shared" si="6"/>
        <v>11572.223976182702</v>
      </c>
      <c r="U27" s="1">
        <f t="shared" si="0"/>
        <v>4.4000000000000057</v>
      </c>
      <c r="V27" s="7">
        <f t="shared" si="0"/>
        <v>105557.33999999985</v>
      </c>
      <c r="W27" s="7">
        <f t="shared" si="0"/>
        <v>28637.142743332981</v>
      </c>
      <c r="X27" s="7">
        <f t="shared" si="0"/>
        <v>134194.48274333263</v>
      </c>
      <c r="Y27" s="7">
        <f t="shared" si="0"/>
        <v>11883.359999999986</v>
      </c>
      <c r="Z27" s="7">
        <f t="shared" si="0"/>
        <v>1431.8649000000005</v>
      </c>
      <c r="AA27" s="7">
        <f t="shared" si="0"/>
        <v>120879.25784333283</v>
      </c>
      <c r="AB27" s="7">
        <f t="shared" si="0"/>
        <v>0</v>
      </c>
      <c r="AC27" s="14">
        <f t="shared" si="0"/>
        <v>340.59998874490338</v>
      </c>
    </row>
    <row r="28" spans="1:29" x14ac:dyDescent="0.25">
      <c r="A28" s="7" t="s">
        <v>51</v>
      </c>
      <c r="B28" s="7" t="s">
        <v>52</v>
      </c>
      <c r="C28" s="1">
        <v>30188.5</v>
      </c>
      <c r="D28" s="7">
        <v>261780157.72</v>
      </c>
      <c r="E28" s="7">
        <v>-22785874.567791305</v>
      </c>
      <c r="F28" s="7">
        <f t="shared" si="1"/>
        <v>238994283.15220869</v>
      </c>
      <c r="G28" s="7">
        <v>85984070.620000005</v>
      </c>
      <c r="H28" s="7">
        <v>5189595.55</v>
      </c>
      <c r="I28" s="7">
        <f t="shared" si="2"/>
        <v>147820616.98220867</v>
      </c>
      <c r="J28" s="7">
        <v>0</v>
      </c>
      <c r="K28" s="14">
        <f t="shared" si="3"/>
        <v>7916.7326350169333</v>
      </c>
      <c r="L28" s="1">
        <v>30286.9</v>
      </c>
      <c r="M28" s="7">
        <v>269724676.12</v>
      </c>
      <c r="N28" s="7">
        <v>-20200577.438253731</v>
      </c>
      <c r="O28" s="7">
        <f t="shared" si="4"/>
        <v>249524098.68174627</v>
      </c>
      <c r="P28" s="7">
        <v>92211355.379999995</v>
      </c>
      <c r="Q28" s="7">
        <v>5345283.4164999994</v>
      </c>
      <c r="R28" s="7">
        <f t="shared" si="5"/>
        <v>151967459.88524628</v>
      </c>
      <c r="S28" s="7">
        <v>0</v>
      </c>
      <c r="T28" s="14">
        <f t="shared" si="6"/>
        <v>8238.6807062375574</v>
      </c>
      <c r="U28" s="1">
        <f t="shared" si="0"/>
        <v>98.400000000001455</v>
      </c>
      <c r="V28" s="7">
        <f t="shared" si="0"/>
        <v>7944518.400000006</v>
      </c>
      <c r="W28" s="7">
        <f t="shared" si="0"/>
        <v>2585297.1295375749</v>
      </c>
      <c r="X28" s="7">
        <f t="shared" si="0"/>
        <v>10529815.529537588</v>
      </c>
      <c r="Y28" s="7">
        <f t="shared" si="0"/>
        <v>6227284.7599999905</v>
      </c>
      <c r="Z28" s="7">
        <f t="shared" si="0"/>
        <v>155687.86649999954</v>
      </c>
      <c r="AA28" s="7">
        <f t="shared" si="0"/>
        <v>4146842.9030376077</v>
      </c>
      <c r="AB28" s="7">
        <f t="shared" si="0"/>
        <v>0</v>
      </c>
      <c r="AC28" s="14">
        <f t="shared" si="0"/>
        <v>321.94807122062412</v>
      </c>
    </row>
    <row r="29" spans="1:29" x14ac:dyDescent="0.25">
      <c r="A29" s="7" t="s">
        <v>51</v>
      </c>
      <c r="B29" s="7" t="s">
        <v>51</v>
      </c>
      <c r="C29" s="1">
        <v>29794.2</v>
      </c>
      <c r="D29" s="7">
        <v>263061532.63</v>
      </c>
      <c r="E29" s="7">
        <v>-22897408.032465905</v>
      </c>
      <c r="F29" s="7">
        <f t="shared" si="1"/>
        <v>240164124.59753409</v>
      </c>
      <c r="G29" s="7">
        <v>166276674.09999999</v>
      </c>
      <c r="H29" s="7">
        <v>10699520.5</v>
      </c>
      <c r="I29" s="7">
        <f t="shared" si="2"/>
        <v>63187929.997534096</v>
      </c>
      <c r="J29" s="7">
        <v>0</v>
      </c>
      <c r="K29" s="14">
        <f t="shared" si="3"/>
        <v>8060.7676862454464</v>
      </c>
      <c r="L29" s="1">
        <v>29749.9</v>
      </c>
      <c r="M29" s="7">
        <v>269754938.86000001</v>
      </c>
      <c r="N29" s="7">
        <v>-20202843.915432084</v>
      </c>
      <c r="O29" s="7">
        <f t="shared" si="4"/>
        <v>249552094.94456792</v>
      </c>
      <c r="P29" s="7">
        <v>185164587.86000001</v>
      </c>
      <c r="Q29" s="7">
        <v>11020506.115</v>
      </c>
      <c r="R29" s="7">
        <f t="shared" si="5"/>
        <v>53367000.969567902</v>
      </c>
      <c r="S29" s="7">
        <v>0</v>
      </c>
      <c r="T29" s="14">
        <f t="shared" si="6"/>
        <v>8388.3339085028147</v>
      </c>
      <c r="U29" s="1">
        <f t="shared" si="0"/>
        <v>-44.299999999999272</v>
      </c>
      <c r="V29" s="7">
        <f t="shared" si="0"/>
        <v>6693406.2300000191</v>
      </c>
      <c r="W29" s="7">
        <f t="shared" si="0"/>
        <v>2694564.1170338206</v>
      </c>
      <c r="X29" s="7">
        <f t="shared" si="0"/>
        <v>9387970.3470338285</v>
      </c>
      <c r="Y29" s="7">
        <f t="shared" si="0"/>
        <v>18887913.76000002</v>
      </c>
      <c r="Z29" s="7">
        <f t="shared" si="0"/>
        <v>320985.61500000022</v>
      </c>
      <c r="AA29" s="7">
        <f t="shared" si="0"/>
        <v>-9820929.0279661939</v>
      </c>
      <c r="AB29" s="7">
        <f t="shared" si="0"/>
        <v>0</v>
      </c>
      <c r="AC29" s="14">
        <f t="shared" si="0"/>
        <v>327.56622225736828</v>
      </c>
    </row>
    <row r="30" spans="1:29" x14ac:dyDescent="0.25">
      <c r="A30" s="7" t="s">
        <v>53</v>
      </c>
      <c r="B30" s="7" t="s">
        <v>54</v>
      </c>
      <c r="C30" s="1">
        <v>1002.5</v>
      </c>
      <c r="D30" s="7">
        <v>9036791.7799999993</v>
      </c>
      <c r="E30" s="7">
        <v>-786580.63998330268</v>
      </c>
      <c r="F30" s="7">
        <f t="shared" si="1"/>
        <v>8250211.1400166964</v>
      </c>
      <c r="G30" s="7">
        <v>3117598.99</v>
      </c>
      <c r="H30" s="7">
        <v>371893.19</v>
      </c>
      <c r="I30" s="7">
        <f t="shared" si="2"/>
        <v>4760718.9600166958</v>
      </c>
      <c r="J30" s="7">
        <v>0</v>
      </c>
      <c r="K30" s="14">
        <f t="shared" si="3"/>
        <v>8229.6370473982006</v>
      </c>
      <c r="L30" s="1">
        <v>992.5</v>
      </c>
      <c r="M30" s="7">
        <v>9199911.1300000008</v>
      </c>
      <c r="N30" s="7">
        <v>-689011.92089646251</v>
      </c>
      <c r="O30" s="7">
        <f t="shared" si="4"/>
        <v>8510899.2091035377</v>
      </c>
      <c r="P30" s="7">
        <v>3234058.64</v>
      </c>
      <c r="Q30" s="7">
        <v>383049.98570000002</v>
      </c>
      <c r="R30" s="7">
        <f t="shared" si="5"/>
        <v>4893790.583403537</v>
      </c>
      <c r="S30" s="7">
        <v>0</v>
      </c>
      <c r="T30" s="14">
        <f t="shared" si="6"/>
        <v>8575.2133089204417</v>
      </c>
      <c r="U30" s="1">
        <f t="shared" si="0"/>
        <v>-10</v>
      </c>
      <c r="V30" s="7">
        <f t="shared" si="0"/>
        <v>163119.35000000149</v>
      </c>
      <c r="W30" s="7">
        <f t="shared" si="0"/>
        <v>97568.719086840167</v>
      </c>
      <c r="X30" s="7">
        <f t="shared" si="0"/>
        <v>260688.06908684131</v>
      </c>
      <c r="Y30" s="7">
        <f t="shared" si="0"/>
        <v>116459.64999999991</v>
      </c>
      <c r="Z30" s="7">
        <f t="shared" si="0"/>
        <v>11156.795700000017</v>
      </c>
      <c r="AA30" s="7">
        <f t="shared" si="0"/>
        <v>133071.62338684127</v>
      </c>
      <c r="AB30" s="7">
        <f t="shared" si="0"/>
        <v>0</v>
      </c>
      <c r="AC30" s="14">
        <f t="shared" si="0"/>
        <v>345.57626152224111</v>
      </c>
    </row>
    <row r="31" spans="1:29" x14ac:dyDescent="0.25">
      <c r="A31" s="7" t="s">
        <v>53</v>
      </c>
      <c r="B31" s="7" t="s">
        <v>55</v>
      </c>
      <c r="C31" s="1">
        <v>1289</v>
      </c>
      <c r="D31" s="7">
        <v>11293714.279999999</v>
      </c>
      <c r="E31" s="7">
        <v>-983027.74064259394</v>
      </c>
      <c r="F31" s="7">
        <f t="shared" si="1"/>
        <v>10310686.539357405</v>
      </c>
      <c r="G31" s="7">
        <v>3400429.99</v>
      </c>
      <c r="H31" s="7">
        <v>452144.79</v>
      </c>
      <c r="I31" s="7">
        <f t="shared" si="2"/>
        <v>6458111.7593574049</v>
      </c>
      <c r="J31" s="7">
        <v>0</v>
      </c>
      <c r="K31" s="14">
        <f t="shared" si="3"/>
        <v>7998.9810235511286</v>
      </c>
      <c r="L31" s="1">
        <v>1292.2</v>
      </c>
      <c r="M31" s="7">
        <v>11625451.120000001</v>
      </c>
      <c r="N31" s="7">
        <v>-870668.67215261154</v>
      </c>
      <c r="O31" s="7">
        <f t="shared" si="4"/>
        <v>10754782.447847389</v>
      </c>
      <c r="P31" s="7">
        <v>3484566.08</v>
      </c>
      <c r="Q31" s="7">
        <v>465709.13370000001</v>
      </c>
      <c r="R31" s="7">
        <f t="shared" si="5"/>
        <v>6804507.2341473885</v>
      </c>
      <c r="S31" s="7">
        <v>0</v>
      </c>
      <c r="T31" s="14">
        <f t="shared" si="6"/>
        <v>8322.8466551984129</v>
      </c>
      <c r="U31" s="1">
        <f t="shared" si="0"/>
        <v>3.2000000000000455</v>
      </c>
      <c r="V31" s="7">
        <f t="shared" si="0"/>
        <v>331736.84000000171</v>
      </c>
      <c r="W31" s="7">
        <f t="shared" si="0"/>
        <v>112359.0684899824</v>
      </c>
      <c r="X31" s="7">
        <f t="shared" si="0"/>
        <v>444095.90848998353</v>
      </c>
      <c r="Y31" s="7">
        <f t="shared" si="0"/>
        <v>84136.089999999851</v>
      </c>
      <c r="Z31" s="7">
        <f t="shared" si="0"/>
        <v>13564.343700000027</v>
      </c>
      <c r="AA31" s="7">
        <f t="shared" si="0"/>
        <v>346395.47478998359</v>
      </c>
      <c r="AB31" s="7">
        <f t="shared" si="0"/>
        <v>0</v>
      </c>
      <c r="AC31" s="14">
        <f t="shared" si="0"/>
        <v>323.86563164728432</v>
      </c>
    </row>
    <row r="32" spans="1:29" x14ac:dyDescent="0.25">
      <c r="A32" s="7" t="s">
        <v>56</v>
      </c>
      <c r="B32" s="7" t="s">
        <v>57</v>
      </c>
      <c r="C32" s="1">
        <v>105</v>
      </c>
      <c r="D32" s="7">
        <v>1704762.76</v>
      </c>
      <c r="E32" s="7">
        <v>-148385.9997469701</v>
      </c>
      <c r="F32" s="7">
        <f t="shared" si="1"/>
        <v>1556376.7602530299</v>
      </c>
      <c r="G32" s="7">
        <v>320682.73</v>
      </c>
      <c r="H32" s="7">
        <v>44890.68</v>
      </c>
      <c r="I32" s="7">
        <f t="shared" si="2"/>
        <v>1190803.35025303</v>
      </c>
      <c r="J32" s="7">
        <v>0</v>
      </c>
      <c r="K32" s="14">
        <f t="shared" si="3"/>
        <v>14822.635811933618</v>
      </c>
      <c r="L32" s="1">
        <v>105.3</v>
      </c>
      <c r="M32" s="7">
        <v>1761261.48</v>
      </c>
      <c r="N32" s="7">
        <v>-131906.7258789647</v>
      </c>
      <c r="O32" s="7">
        <f t="shared" si="4"/>
        <v>1629354.7541210353</v>
      </c>
      <c r="P32" s="7">
        <v>326213.84999999998</v>
      </c>
      <c r="Q32" s="7">
        <v>46237.400399999999</v>
      </c>
      <c r="R32" s="7">
        <f t="shared" si="5"/>
        <v>1256903.5037210353</v>
      </c>
      <c r="S32" s="7">
        <v>0</v>
      </c>
      <c r="T32" s="14">
        <f t="shared" si="6"/>
        <v>15473.454455090554</v>
      </c>
      <c r="U32" s="1">
        <f t="shared" si="0"/>
        <v>0.29999999999999716</v>
      </c>
      <c r="V32" s="7">
        <f t="shared" si="0"/>
        <v>56498.719999999972</v>
      </c>
      <c r="W32" s="7">
        <f t="shared" si="0"/>
        <v>16479.273868005403</v>
      </c>
      <c r="X32" s="7">
        <f t="shared" ref="X32:AC63" si="7">O32-F32</f>
        <v>72977.993868005462</v>
      </c>
      <c r="Y32" s="7">
        <f t="shared" si="7"/>
        <v>5531.1199999999953</v>
      </c>
      <c r="Z32" s="7">
        <f t="shared" si="7"/>
        <v>1346.7203999999983</v>
      </c>
      <c r="AA32" s="7">
        <f t="shared" si="7"/>
        <v>66100.153468005359</v>
      </c>
      <c r="AB32" s="7">
        <f t="shared" si="7"/>
        <v>0</v>
      </c>
      <c r="AC32" s="14">
        <f t="shared" si="7"/>
        <v>650.81864315693565</v>
      </c>
    </row>
    <row r="33" spans="1:29" x14ac:dyDescent="0.25">
      <c r="A33" s="7" t="s">
        <v>56</v>
      </c>
      <c r="B33" s="7" t="s">
        <v>56</v>
      </c>
      <c r="C33" s="1">
        <v>168.4</v>
      </c>
      <c r="D33" s="7">
        <v>2545050.1799999997</v>
      </c>
      <c r="E33" s="7">
        <v>-221526.31687326755</v>
      </c>
      <c r="F33" s="7">
        <f t="shared" si="1"/>
        <v>2323523.8631267319</v>
      </c>
      <c r="G33" s="7">
        <v>530569.39</v>
      </c>
      <c r="H33" s="7">
        <v>58953.08</v>
      </c>
      <c r="I33" s="7">
        <f t="shared" si="2"/>
        <v>1734001.3931267317</v>
      </c>
      <c r="J33" s="7">
        <v>0</v>
      </c>
      <c r="K33" s="14">
        <f t="shared" si="3"/>
        <v>13797.647643270378</v>
      </c>
      <c r="L33" s="1">
        <v>168.6</v>
      </c>
      <c r="M33" s="7">
        <v>2619754.92</v>
      </c>
      <c r="N33" s="7">
        <v>-196202.1528470089</v>
      </c>
      <c r="O33" s="7">
        <f t="shared" si="4"/>
        <v>2423552.7671529911</v>
      </c>
      <c r="P33" s="7">
        <v>537486.31999999995</v>
      </c>
      <c r="Q33" s="7">
        <v>60721.672400000003</v>
      </c>
      <c r="R33" s="7">
        <f t="shared" si="5"/>
        <v>1825344.7747529913</v>
      </c>
      <c r="S33" s="7">
        <v>0</v>
      </c>
      <c r="T33" s="14">
        <f t="shared" si="6"/>
        <v>14374.571572674919</v>
      </c>
      <c r="U33" s="1">
        <f t="shared" ref="U33:AC64" si="8">L33-C33</f>
        <v>0.19999999999998863</v>
      </c>
      <c r="V33" s="7">
        <f t="shared" si="8"/>
        <v>74704.740000000224</v>
      </c>
      <c r="W33" s="7">
        <f t="shared" si="8"/>
        <v>25324.164026258659</v>
      </c>
      <c r="X33" s="7">
        <f t="shared" si="7"/>
        <v>100028.9040262592</v>
      </c>
      <c r="Y33" s="7">
        <f t="shared" si="7"/>
        <v>6916.9299999999348</v>
      </c>
      <c r="Z33" s="7">
        <f t="shared" si="7"/>
        <v>1768.5924000000014</v>
      </c>
      <c r="AA33" s="7">
        <f t="shared" si="7"/>
        <v>91343.381626259536</v>
      </c>
      <c r="AB33" s="7">
        <f t="shared" si="7"/>
        <v>0</v>
      </c>
      <c r="AC33" s="14">
        <f t="shared" si="7"/>
        <v>576.9239294045401</v>
      </c>
    </row>
    <row r="34" spans="1:29" x14ac:dyDescent="0.25">
      <c r="A34" s="7" t="s">
        <v>58</v>
      </c>
      <c r="B34" s="7" t="s">
        <v>58</v>
      </c>
      <c r="C34" s="1">
        <v>765.69999999999993</v>
      </c>
      <c r="D34" s="7">
        <v>7330007.8700000001</v>
      </c>
      <c r="E34" s="7">
        <v>-638018.71525109385</v>
      </c>
      <c r="F34" s="7">
        <f t="shared" si="1"/>
        <v>6691989.1547489064</v>
      </c>
      <c r="G34" s="7">
        <v>4940438.5999999996</v>
      </c>
      <c r="H34" s="7">
        <v>335100.06</v>
      </c>
      <c r="I34" s="7">
        <f t="shared" si="2"/>
        <v>1416450.4947489067</v>
      </c>
      <c r="J34" s="7">
        <v>0</v>
      </c>
      <c r="K34" s="14">
        <f t="shared" si="3"/>
        <v>8739.7011293573287</v>
      </c>
      <c r="L34" s="1">
        <v>731.8</v>
      </c>
      <c r="M34" s="7">
        <v>7233416.3700000001</v>
      </c>
      <c r="N34" s="7">
        <v>-541734.59257509338</v>
      </c>
      <c r="O34" s="7">
        <f t="shared" si="4"/>
        <v>6691681.7774249064</v>
      </c>
      <c r="P34" s="7">
        <v>4510164.93</v>
      </c>
      <c r="Q34" s="7">
        <v>345153.06180000002</v>
      </c>
      <c r="R34" s="7">
        <f t="shared" si="5"/>
        <v>1836363.7856249067</v>
      </c>
      <c r="S34" s="7">
        <v>0</v>
      </c>
      <c r="T34" s="14">
        <f t="shared" si="6"/>
        <v>9144.1401713923296</v>
      </c>
      <c r="U34" s="1">
        <f t="shared" si="8"/>
        <v>-33.899999999999977</v>
      </c>
      <c r="V34" s="7">
        <f t="shared" si="8"/>
        <v>-96591.5</v>
      </c>
      <c r="W34" s="7">
        <f t="shared" si="8"/>
        <v>96284.122676000465</v>
      </c>
      <c r="X34" s="7">
        <f t="shared" si="7"/>
        <v>-307.37732400000095</v>
      </c>
      <c r="Y34" s="7">
        <f t="shared" si="7"/>
        <v>-430273.66999999993</v>
      </c>
      <c r="Z34" s="7">
        <f t="shared" si="7"/>
        <v>10053.001800000027</v>
      </c>
      <c r="AA34" s="7">
        <f t="shared" si="7"/>
        <v>419913.29087599996</v>
      </c>
      <c r="AB34" s="7">
        <f t="shared" si="7"/>
        <v>0</v>
      </c>
      <c r="AC34" s="14">
        <f t="shared" si="7"/>
        <v>404.43904203500097</v>
      </c>
    </row>
    <row r="35" spans="1:29" x14ac:dyDescent="0.25">
      <c r="A35" s="7" t="s">
        <v>59</v>
      </c>
      <c r="B35" s="7" t="s">
        <v>60</v>
      </c>
      <c r="C35" s="1">
        <v>1037.8</v>
      </c>
      <c r="D35" s="7">
        <v>9169405.8800000008</v>
      </c>
      <c r="E35" s="7">
        <v>-798123.63955530466</v>
      </c>
      <c r="F35" s="7">
        <f t="shared" si="1"/>
        <v>8371282.2404446965</v>
      </c>
      <c r="G35" s="7">
        <v>549569.71</v>
      </c>
      <c r="H35" s="7">
        <v>136541.87</v>
      </c>
      <c r="I35" s="7">
        <f t="shared" si="2"/>
        <v>7685170.6604446964</v>
      </c>
      <c r="J35" s="7">
        <v>0</v>
      </c>
      <c r="K35" s="14">
        <f t="shared" si="3"/>
        <v>8066.3733286227571</v>
      </c>
      <c r="L35" s="1">
        <v>1056.5999999999999</v>
      </c>
      <c r="M35" s="7">
        <v>9581240.6799999997</v>
      </c>
      <c r="N35" s="7">
        <v>-717570.95826404227</v>
      </c>
      <c r="O35" s="7">
        <f t="shared" si="4"/>
        <v>8863669.721735958</v>
      </c>
      <c r="P35" s="7">
        <v>552777.52</v>
      </c>
      <c r="Q35" s="7">
        <v>140638.12609999999</v>
      </c>
      <c r="R35" s="7">
        <f t="shared" si="5"/>
        <v>8170254.0756359585</v>
      </c>
      <c r="S35" s="7">
        <v>0</v>
      </c>
      <c r="T35" s="14">
        <f t="shared" si="6"/>
        <v>8388.8602325723623</v>
      </c>
      <c r="U35" s="1">
        <f t="shared" si="8"/>
        <v>18.799999999999955</v>
      </c>
      <c r="V35" s="7">
        <f t="shared" si="8"/>
        <v>411834.79999999888</v>
      </c>
      <c r="W35" s="7">
        <f t="shared" si="8"/>
        <v>80552.681291262386</v>
      </c>
      <c r="X35" s="7">
        <f t="shared" si="7"/>
        <v>492387.4812912615</v>
      </c>
      <c r="Y35" s="7">
        <f t="shared" si="7"/>
        <v>3207.8100000000559</v>
      </c>
      <c r="Z35" s="7">
        <f t="shared" si="7"/>
        <v>4096.2560999999987</v>
      </c>
      <c r="AA35" s="7">
        <f t="shared" si="7"/>
        <v>485083.41519126203</v>
      </c>
      <c r="AB35" s="7">
        <f t="shared" si="7"/>
        <v>0</v>
      </c>
      <c r="AC35" s="14">
        <f t="shared" si="7"/>
        <v>322.48690394960522</v>
      </c>
    </row>
    <row r="36" spans="1:29" x14ac:dyDescent="0.25">
      <c r="A36" s="7" t="s">
        <v>59</v>
      </c>
      <c r="B36" s="7" t="s">
        <v>61</v>
      </c>
      <c r="C36" s="1">
        <v>359.8</v>
      </c>
      <c r="D36" s="7">
        <v>3898405.74</v>
      </c>
      <c r="E36" s="7">
        <v>-339325.12295683118</v>
      </c>
      <c r="F36" s="7">
        <f t="shared" si="1"/>
        <v>3559080.6170431692</v>
      </c>
      <c r="G36" s="7">
        <v>222154.92</v>
      </c>
      <c r="H36" s="7">
        <v>41282.339999999997</v>
      </c>
      <c r="I36" s="7">
        <f t="shared" si="2"/>
        <v>3295643.3570431694</v>
      </c>
      <c r="J36" s="7">
        <v>0</v>
      </c>
      <c r="K36" s="14">
        <f t="shared" si="3"/>
        <v>9891.8305087358785</v>
      </c>
      <c r="L36" s="1">
        <v>353.1</v>
      </c>
      <c r="M36" s="7">
        <v>3960202.63</v>
      </c>
      <c r="N36" s="7">
        <v>-296592.7368947881</v>
      </c>
      <c r="O36" s="7">
        <f t="shared" si="4"/>
        <v>3663609.8931052117</v>
      </c>
      <c r="P36" s="7">
        <v>220987.59</v>
      </c>
      <c r="Q36" s="7">
        <v>38439.4764</v>
      </c>
      <c r="R36" s="7">
        <f t="shared" si="5"/>
        <v>3404182.8267052118</v>
      </c>
      <c r="S36" s="7">
        <v>0</v>
      </c>
      <c r="T36" s="14">
        <f t="shared" si="6"/>
        <v>10375.55902890176</v>
      </c>
      <c r="U36" s="1">
        <f t="shared" si="8"/>
        <v>-6.6999999999999886</v>
      </c>
      <c r="V36" s="7">
        <f t="shared" si="8"/>
        <v>61796.889999999665</v>
      </c>
      <c r="W36" s="7">
        <f t="shared" si="8"/>
        <v>42732.386062043079</v>
      </c>
      <c r="X36" s="7">
        <f t="shared" si="7"/>
        <v>104529.27606204245</v>
      </c>
      <c r="Y36" s="7">
        <f t="shared" si="7"/>
        <v>-1167.3300000000163</v>
      </c>
      <c r="Z36" s="7">
        <f t="shared" si="7"/>
        <v>-2842.8635999999969</v>
      </c>
      <c r="AA36" s="7">
        <f t="shared" si="7"/>
        <v>108539.46966204233</v>
      </c>
      <c r="AB36" s="7">
        <f t="shared" si="7"/>
        <v>0</v>
      </c>
      <c r="AC36" s="14">
        <f t="shared" si="7"/>
        <v>483.72852016588149</v>
      </c>
    </row>
    <row r="37" spans="1:29" x14ac:dyDescent="0.25">
      <c r="A37" s="7" t="s">
        <v>59</v>
      </c>
      <c r="B37" s="7" t="s">
        <v>62</v>
      </c>
      <c r="C37" s="1">
        <v>193.79999999999998</v>
      </c>
      <c r="D37" s="7">
        <v>2790267.4699999997</v>
      </c>
      <c r="E37" s="7">
        <v>-242870.52592432211</v>
      </c>
      <c r="F37" s="7">
        <f t="shared" si="1"/>
        <v>2547396.9440756775</v>
      </c>
      <c r="G37" s="7">
        <v>530854.31999999995</v>
      </c>
      <c r="H37" s="7">
        <v>68151.75</v>
      </c>
      <c r="I37" s="7">
        <f t="shared" si="2"/>
        <v>1948390.8740756777</v>
      </c>
      <c r="J37" s="7">
        <v>0</v>
      </c>
      <c r="K37" s="14">
        <f t="shared" si="3"/>
        <v>13144.463075725891</v>
      </c>
      <c r="L37" s="1">
        <v>177</v>
      </c>
      <c r="M37" s="7">
        <v>2700981.69</v>
      </c>
      <c r="N37" s="7">
        <v>-202285.49561359442</v>
      </c>
      <c r="O37" s="7">
        <f t="shared" si="4"/>
        <v>2498696.1943864054</v>
      </c>
      <c r="P37" s="7">
        <v>529972.88</v>
      </c>
      <c r="Q37" s="7">
        <v>71186.554799999998</v>
      </c>
      <c r="R37" s="7">
        <f t="shared" si="5"/>
        <v>1897536.7595864055</v>
      </c>
      <c r="S37" s="7">
        <v>0</v>
      </c>
      <c r="T37" s="14">
        <f t="shared" si="6"/>
        <v>14116.927651900596</v>
      </c>
      <c r="U37" s="1">
        <f t="shared" si="8"/>
        <v>-16.799999999999983</v>
      </c>
      <c r="V37" s="7">
        <f t="shared" si="8"/>
        <v>-89285.779999999795</v>
      </c>
      <c r="W37" s="7">
        <f t="shared" si="8"/>
        <v>40585.030310727685</v>
      </c>
      <c r="X37" s="7">
        <f t="shared" si="7"/>
        <v>-48700.749689272139</v>
      </c>
      <c r="Y37" s="7">
        <f t="shared" si="7"/>
        <v>-881.43999999994412</v>
      </c>
      <c r="Z37" s="7">
        <f t="shared" si="7"/>
        <v>3034.8047999999981</v>
      </c>
      <c r="AA37" s="7">
        <f t="shared" si="7"/>
        <v>-50854.114489272237</v>
      </c>
      <c r="AB37" s="7">
        <f t="shared" si="7"/>
        <v>0</v>
      </c>
      <c r="AC37" s="14">
        <f t="shared" si="7"/>
        <v>972.46457617470514</v>
      </c>
    </row>
    <row r="38" spans="1:29" x14ac:dyDescent="0.25">
      <c r="A38" s="7" t="s">
        <v>63</v>
      </c>
      <c r="B38" s="7" t="s">
        <v>64</v>
      </c>
      <c r="C38" s="1">
        <v>216.9</v>
      </c>
      <c r="D38" s="7">
        <v>3016303.29</v>
      </c>
      <c r="E38" s="7">
        <v>-262545.14101817022</v>
      </c>
      <c r="F38" s="7">
        <f t="shared" si="1"/>
        <v>2753758.1489818296</v>
      </c>
      <c r="G38" s="7">
        <v>1025396.04</v>
      </c>
      <c r="H38" s="7">
        <v>56876.800000000003</v>
      </c>
      <c r="I38" s="7">
        <f t="shared" si="2"/>
        <v>1671485.3089818296</v>
      </c>
      <c r="J38" s="7">
        <v>0</v>
      </c>
      <c r="K38" s="14">
        <f t="shared" si="3"/>
        <v>12695.980401022727</v>
      </c>
      <c r="L38" s="1">
        <v>222.2</v>
      </c>
      <c r="M38" s="7">
        <v>3138471.3200000003</v>
      </c>
      <c r="N38" s="7">
        <v>-235050.54802324556</v>
      </c>
      <c r="O38" s="7">
        <f t="shared" si="4"/>
        <v>2903420.7719767545</v>
      </c>
      <c r="P38" s="7">
        <v>1059511.0900000001</v>
      </c>
      <c r="Q38" s="7">
        <v>19450.901099999999</v>
      </c>
      <c r="R38" s="7">
        <f t="shared" si="5"/>
        <v>1824458.7808767546</v>
      </c>
      <c r="S38" s="7">
        <v>0</v>
      </c>
      <c r="T38" s="14">
        <f t="shared" si="6"/>
        <v>13066.700143909788</v>
      </c>
      <c r="U38" s="1">
        <f t="shared" si="8"/>
        <v>5.2999999999999829</v>
      </c>
      <c r="V38" s="7">
        <f t="shared" si="8"/>
        <v>122168.03000000026</v>
      </c>
      <c r="W38" s="7">
        <f t="shared" si="8"/>
        <v>27494.592994924664</v>
      </c>
      <c r="X38" s="7">
        <f t="shared" si="7"/>
        <v>149662.6229949249</v>
      </c>
      <c r="Y38" s="7">
        <f t="shared" si="7"/>
        <v>34115.050000000047</v>
      </c>
      <c r="Z38" s="7">
        <f t="shared" si="7"/>
        <v>-37425.8989</v>
      </c>
      <c r="AA38" s="7">
        <f t="shared" si="7"/>
        <v>152973.47189492499</v>
      </c>
      <c r="AB38" s="7">
        <f t="shared" si="7"/>
        <v>0</v>
      </c>
      <c r="AC38" s="14">
        <f t="shared" si="7"/>
        <v>370.71974288706042</v>
      </c>
    </row>
    <row r="39" spans="1:29" x14ac:dyDescent="0.25">
      <c r="A39" s="7" t="s">
        <v>63</v>
      </c>
      <c r="B39" s="7" t="s">
        <v>65</v>
      </c>
      <c r="C39" s="1">
        <v>278</v>
      </c>
      <c r="D39" s="7">
        <v>3413878.2600000002</v>
      </c>
      <c r="E39" s="7">
        <v>-297150.87079010735</v>
      </c>
      <c r="F39" s="7">
        <f t="shared" si="1"/>
        <v>3116727.3892098931</v>
      </c>
      <c r="G39" s="7">
        <v>1862642.25</v>
      </c>
      <c r="H39" s="7">
        <v>127028.92</v>
      </c>
      <c r="I39" s="7">
        <f t="shared" si="2"/>
        <v>1127056.2192098931</v>
      </c>
      <c r="J39" s="7">
        <v>0</v>
      </c>
      <c r="K39" s="14">
        <f t="shared" si="3"/>
        <v>11211.249601474436</v>
      </c>
      <c r="L39" s="1">
        <v>285.5</v>
      </c>
      <c r="M39" s="7">
        <v>3572754.76</v>
      </c>
      <c r="N39" s="7">
        <v>-267575.47820786171</v>
      </c>
      <c r="O39" s="7">
        <f t="shared" si="4"/>
        <v>3305179.2817921382</v>
      </c>
      <c r="P39" s="7">
        <v>1862157.22</v>
      </c>
      <c r="Q39" s="7">
        <v>130839.7876</v>
      </c>
      <c r="R39" s="7">
        <f t="shared" si="5"/>
        <v>1312182.2741921383</v>
      </c>
      <c r="S39" s="7">
        <v>0</v>
      </c>
      <c r="T39" s="14">
        <f t="shared" si="6"/>
        <v>11576.810093842865</v>
      </c>
      <c r="U39" s="1">
        <f t="shared" si="8"/>
        <v>7.5</v>
      </c>
      <c r="V39" s="7">
        <f t="shared" si="8"/>
        <v>158876.49999999953</v>
      </c>
      <c r="W39" s="7">
        <f t="shared" si="8"/>
        <v>29575.392582245637</v>
      </c>
      <c r="X39" s="7">
        <f t="shared" si="7"/>
        <v>188451.89258224517</v>
      </c>
      <c r="Y39" s="7">
        <f t="shared" si="7"/>
        <v>-485.03000000002794</v>
      </c>
      <c r="Z39" s="7">
        <f t="shared" si="7"/>
        <v>3810.8675999999978</v>
      </c>
      <c r="AA39" s="7">
        <f t="shared" si="7"/>
        <v>185126.0549822452</v>
      </c>
      <c r="AB39" s="7">
        <f t="shared" si="7"/>
        <v>0</v>
      </c>
      <c r="AC39" s="14">
        <f t="shared" si="7"/>
        <v>365.56049236842955</v>
      </c>
    </row>
    <row r="40" spans="1:29" x14ac:dyDescent="0.25">
      <c r="A40" s="7" t="s">
        <v>66</v>
      </c>
      <c r="B40" s="7" t="s">
        <v>66</v>
      </c>
      <c r="C40" s="1">
        <v>445.59999999999997</v>
      </c>
      <c r="D40" s="7">
        <v>4425597.3199999994</v>
      </c>
      <c r="E40" s="7">
        <v>-385212.94470657693</v>
      </c>
      <c r="F40" s="7">
        <f t="shared" si="1"/>
        <v>4040384.3752934225</v>
      </c>
      <c r="G40" s="7">
        <v>703672.51</v>
      </c>
      <c r="H40" s="7">
        <v>69245.899999999994</v>
      </c>
      <c r="I40" s="7">
        <f t="shared" si="2"/>
        <v>3267465.9652934228</v>
      </c>
      <c r="J40" s="7">
        <v>0</v>
      </c>
      <c r="K40" s="14">
        <f t="shared" si="3"/>
        <v>9067.2898906943956</v>
      </c>
      <c r="L40" s="1">
        <v>455.5</v>
      </c>
      <c r="M40" s="7">
        <v>4586787.1000000006</v>
      </c>
      <c r="N40" s="7">
        <v>-343519.73033832066</v>
      </c>
      <c r="O40" s="7">
        <f t="shared" si="4"/>
        <v>4243267.3696616795</v>
      </c>
      <c r="P40" s="7">
        <v>732079.41</v>
      </c>
      <c r="Q40" s="7">
        <v>71323.276999999987</v>
      </c>
      <c r="R40" s="7">
        <f t="shared" si="5"/>
        <v>3439864.6826616796</v>
      </c>
      <c r="S40" s="7">
        <v>0</v>
      </c>
      <c r="T40" s="14">
        <f t="shared" si="6"/>
        <v>9315.6253999158707</v>
      </c>
      <c r="U40" s="1">
        <f t="shared" si="8"/>
        <v>9.9000000000000341</v>
      </c>
      <c r="V40" s="7">
        <f t="shared" si="8"/>
        <v>161189.78000000119</v>
      </c>
      <c r="W40" s="7">
        <f t="shared" si="8"/>
        <v>41693.214368256275</v>
      </c>
      <c r="X40" s="7">
        <f t="shared" si="7"/>
        <v>202882.994368257</v>
      </c>
      <c r="Y40" s="7">
        <f t="shared" si="7"/>
        <v>28406.900000000023</v>
      </c>
      <c r="Z40" s="7">
        <f t="shared" si="7"/>
        <v>2077.3769999999931</v>
      </c>
      <c r="AA40" s="7">
        <f t="shared" si="7"/>
        <v>172398.71736825677</v>
      </c>
      <c r="AB40" s="7">
        <f t="shared" si="7"/>
        <v>0</v>
      </c>
      <c r="AC40" s="14">
        <f t="shared" si="7"/>
        <v>248.33550922147515</v>
      </c>
    </row>
    <row r="41" spans="1:29" x14ac:dyDescent="0.25">
      <c r="A41" s="7" t="s">
        <v>67</v>
      </c>
      <c r="B41" s="7" t="s">
        <v>68</v>
      </c>
      <c r="C41" s="1">
        <v>360.1</v>
      </c>
      <c r="D41" s="7">
        <v>4007450.47</v>
      </c>
      <c r="E41" s="7">
        <v>-348816.59687792294</v>
      </c>
      <c r="F41" s="7">
        <f t="shared" si="1"/>
        <v>3658633.8731220774</v>
      </c>
      <c r="G41" s="7">
        <v>2228495.34</v>
      </c>
      <c r="H41" s="7">
        <v>327433.28999999998</v>
      </c>
      <c r="I41" s="7">
        <f t="shared" si="2"/>
        <v>1102705.2431220775</v>
      </c>
      <c r="J41" s="7">
        <v>0</v>
      </c>
      <c r="K41" s="14">
        <f t="shared" si="3"/>
        <v>10160.049633774166</v>
      </c>
      <c r="L41" s="1">
        <v>356</v>
      </c>
      <c r="M41" s="7">
        <v>4085230.94</v>
      </c>
      <c r="N41" s="7">
        <v>-305956.52256861102</v>
      </c>
      <c r="O41" s="7">
        <f t="shared" si="4"/>
        <v>3779274.417431389</v>
      </c>
      <c r="P41" s="7">
        <v>2259769.08</v>
      </c>
      <c r="Q41" s="7">
        <v>337256.28869999998</v>
      </c>
      <c r="R41" s="7">
        <f t="shared" si="5"/>
        <v>1182249.048731389</v>
      </c>
      <c r="S41" s="7">
        <v>0</v>
      </c>
      <c r="T41" s="14">
        <f t="shared" si="6"/>
        <v>10615.939374807273</v>
      </c>
      <c r="U41" s="1">
        <f t="shared" si="8"/>
        <v>-4.1000000000000227</v>
      </c>
      <c r="V41" s="7">
        <f t="shared" si="8"/>
        <v>77780.469999999739</v>
      </c>
      <c r="W41" s="7">
        <f t="shared" si="8"/>
        <v>42860.074309311924</v>
      </c>
      <c r="X41" s="7">
        <f t="shared" si="7"/>
        <v>120640.54430931155</v>
      </c>
      <c r="Y41" s="7">
        <f t="shared" si="7"/>
        <v>31273.740000000224</v>
      </c>
      <c r="Z41" s="7">
        <f t="shared" si="7"/>
        <v>9822.9986999999965</v>
      </c>
      <c r="AA41" s="7">
        <f t="shared" si="7"/>
        <v>79543.805609311443</v>
      </c>
      <c r="AB41" s="7">
        <f t="shared" si="7"/>
        <v>0</v>
      </c>
      <c r="AC41" s="14">
        <f t="shared" si="7"/>
        <v>455.88974103310647</v>
      </c>
    </row>
    <row r="42" spans="1:29" x14ac:dyDescent="0.25">
      <c r="A42" s="7" t="s">
        <v>69</v>
      </c>
      <c r="B42" s="7" t="s">
        <v>69</v>
      </c>
      <c r="C42" s="1">
        <v>4680.7000000000007</v>
      </c>
      <c r="D42" s="7">
        <v>40255240.900000006</v>
      </c>
      <c r="E42" s="7">
        <v>-3503897.6132970089</v>
      </c>
      <c r="F42" s="7">
        <f t="shared" si="1"/>
        <v>36751343.286702998</v>
      </c>
      <c r="G42" s="7">
        <v>7817765.4500000002</v>
      </c>
      <c r="H42" s="7">
        <v>1317394.1200000001</v>
      </c>
      <c r="I42" s="7">
        <f t="shared" si="2"/>
        <v>27616183.716702998</v>
      </c>
      <c r="J42" s="7">
        <v>0</v>
      </c>
      <c r="K42" s="14">
        <f t="shared" si="3"/>
        <v>7851.6767335447676</v>
      </c>
      <c r="L42" s="1">
        <v>4658</v>
      </c>
      <c r="M42" s="7">
        <v>41178947.200000003</v>
      </c>
      <c r="N42" s="7">
        <v>-3084028.2161253882</v>
      </c>
      <c r="O42" s="7">
        <f t="shared" si="4"/>
        <v>38094918.983874612</v>
      </c>
      <c r="P42" s="7">
        <v>7819836.3899999997</v>
      </c>
      <c r="Q42" s="7">
        <v>1356915.9436000001</v>
      </c>
      <c r="R42" s="7">
        <f t="shared" si="5"/>
        <v>28918166.650274612</v>
      </c>
      <c r="S42" s="7">
        <v>0</v>
      </c>
      <c r="T42" s="14">
        <f t="shared" si="6"/>
        <v>8178.385355061102</v>
      </c>
      <c r="U42" s="1">
        <f t="shared" si="8"/>
        <v>-22.700000000000728</v>
      </c>
      <c r="V42" s="7">
        <f t="shared" si="8"/>
        <v>923706.29999999702</v>
      </c>
      <c r="W42" s="7">
        <f t="shared" si="8"/>
        <v>419869.39717162075</v>
      </c>
      <c r="X42" s="7">
        <f t="shared" si="7"/>
        <v>1343575.6971716136</v>
      </c>
      <c r="Y42" s="7">
        <f t="shared" si="7"/>
        <v>2070.9399999994785</v>
      </c>
      <c r="Z42" s="7">
        <f t="shared" si="7"/>
        <v>39521.823600000003</v>
      </c>
      <c r="AA42" s="7">
        <f t="shared" si="7"/>
        <v>1301982.9335716143</v>
      </c>
      <c r="AB42" s="7">
        <f t="shared" si="7"/>
        <v>0</v>
      </c>
      <c r="AC42" s="14">
        <f t="shared" si="7"/>
        <v>326.70862151633446</v>
      </c>
    </row>
    <row r="43" spans="1:29" x14ac:dyDescent="0.25">
      <c r="A43" s="7" t="s">
        <v>70</v>
      </c>
      <c r="B43" s="7" t="s">
        <v>70</v>
      </c>
      <c r="C43" s="1">
        <v>87643.7</v>
      </c>
      <c r="D43" s="7">
        <v>807552982.95000005</v>
      </c>
      <c r="E43" s="7">
        <v>-70291045.496373743</v>
      </c>
      <c r="F43" s="7">
        <f t="shared" si="1"/>
        <v>737261937.45362628</v>
      </c>
      <c r="G43" s="7">
        <v>429708453.16000003</v>
      </c>
      <c r="H43" s="7">
        <v>27978619.109999999</v>
      </c>
      <c r="I43" s="7">
        <f t="shared" si="2"/>
        <v>279574865.18362623</v>
      </c>
      <c r="J43" s="7">
        <v>0</v>
      </c>
      <c r="K43" s="14">
        <f t="shared" si="3"/>
        <v>8412.0357476193531</v>
      </c>
      <c r="L43" s="1">
        <v>87263.9</v>
      </c>
      <c r="M43" s="7">
        <v>825505947.29999995</v>
      </c>
      <c r="N43" s="7">
        <v>-61824884.004137859</v>
      </c>
      <c r="O43" s="7">
        <f t="shared" si="4"/>
        <v>763681063.29586208</v>
      </c>
      <c r="P43" s="7">
        <v>494235041.52999997</v>
      </c>
      <c r="Q43" s="7">
        <v>28817977.6833</v>
      </c>
      <c r="R43" s="7">
        <f t="shared" si="5"/>
        <v>240628044.08256212</v>
      </c>
      <c r="S43" s="7">
        <v>0</v>
      </c>
      <c r="T43" s="14">
        <f t="shared" si="6"/>
        <v>8751.3973509763164</v>
      </c>
      <c r="U43" s="1">
        <f t="shared" si="8"/>
        <v>-379.80000000000291</v>
      </c>
      <c r="V43" s="7">
        <f t="shared" si="8"/>
        <v>17952964.349999905</v>
      </c>
      <c r="W43" s="7">
        <f t="shared" si="8"/>
        <v>8466161.4922358841</v>
      </c>
      <c r="X43" s="7">
        <f t="shared" si="7"/>
        <v>26419125.842235804</v>
      </c>
      <c r="Y43" s="7">
        <f t="shared" si="7"/>
        <v>64526588.369999945</v>
      </c>
      <c r="Z43" s="7">
        <f t="shared" si="7"/>
        <v>839358.57330000028</v>
      </c>
      <c r="AA43" s="7">
        <f t="shared" si="7"/>
        <v>-38946821.101064116</v>
      </c>
      <c r="AB43" s="7">
        <f t="shared" si="7"/>
        <v>0</v>
      </c>
      <c r="AC43" s="14">
        <f t="shared" si="7"/>
        <v>339.36160335696331</v>
      </c>
    </row>
    <row r="44" spans="1:29" x14ac:dyDescent="0.25">
      <c r="A44" s="7" t="s">
        <v>71</v>
      </c>
      <c r="B44" s="7" t="s">
        <v>71</v>
      </c>
      <c r="C44" s="1">
        <v>237.6</v>
      </c>
      <c r="D44" s="7">
        <v>3225697.71</v>
      </c>
      <c r="E44" s="7">
        <v>-280771.25498674199</v>
      </c>
      <c r="F44" s="7">
        <f t="shared" si="1"/>
        <v>2944926.4550132579</v>
      </c>
      <c r="G44" s="7">
        <v>2004128.39</v>
      </c>
      <c r="H44" s="7">
        <v>90100.01</v>
      </c>
      <c r="I44" s="7">
        <f t="shared" si="2"/>
        <v>850698.05501325801</v>
      </c>
      <c r="J44" s="7">
        <v>0</v>
      </c>
      <c r="K44" s="14">
        <f t="shared" si="3"/>
        <v>12394.471612008661</v>
      </c>
      <c r="L44" s="1">
        <v>231.2</v>
      </c>
      <c r="M44" s="7">
        <v>3270807.98</v>
      </c>
      <c r="N44" s="7">
        <v>-244961.68031823999</v>
      </c>
      <c r="O44" s="7">
        <f t="shared" si="4"/>
        <v>3025846.2996817599</v>
      </c>
      <c r="P44" s="7">
        <v>1906470.27</v>
      </c>
      <c r="Q44" s="7">
        <v>92803.010299999994</v>
      </c>
      <c r="R44" s="7">
        <f t="shared" si="5"/>
        <v>1026573.0193817599</v>
      </c>
      <c r="S44" s="7">
        <v>0</v>
      </c>
      <c r="T44" s="14">
        <f t="shared" si="6"/>
        <v>13087.570500353633</v>
      </c>
      <c r="U44" s="1">
        <f t="shared" si="8"/>
        <v>-6.4000000000000057</v>
      </c>
      <c r="V44" s="7">
        <f t="shared" si="8"/>
        <v>45110.270000000019</v>
      </c>
      <c r="W44" s="7">
        <f t="shared" si="8"/>
        <v>35809.574668501999</v>
      </c>
      <c r="X44" s="7">
        <f t="shared" si="7"/>
        <v>80919.844668501988</v>
      </c>
      <c r="Y44" s="7">
        <f t="shared" si="7"/>
        <v>-97658.119999999879</v>
      </c>
      <c r="Z44" s="7">
        <f t="shared" si="7"/>
        <v>2703.0002999999997</v>
      </c>
      <c r="AA44" s="7">
        <f t="shared" si="7"/>
        <v>175874.96436850191</v>
      </c>
      <c r="AB44" s="7">
        <f t="shared" si="7"/>
        <v>0</v>
      </c>
      <c r="AC44" s="14">
        <f t="shared" si="7"/>
        <v>693.09888834497178</v>
      </c>
    </row>
    <row r="45" spans="1:29" x14ac:dyDescent="0.25">
      <c r="A45" s="7" t="s">
        <v>72</v>
      </c>
      <c r="B45" s="7" t="s">
        <v>72</v>
      </c>
      <c r="C45" s="1">
        <v>64513.8</v>
      </c>
      <c r="D45" s="7">
        <v>554568375.36000001</v>
      </c>
      <c r="E45" s="7">
        <v>-48270753.407263882</v>
      </c>
      <c r="F45" s="7">
        <f t="shared" si="1"/>
        <v>506297621.95273614</v>
      </c>
      <c r="G45" s="7">
        <v>164858783.50999999</v>
      </c>
      <c r="H45" s="7">
        <v>17376337.800000001</v>
      </c>
      <c r="I45" s="7">
        <f t="shared" si="2"/>
        <v>324062500.64273614</v>
      </c>
      <c r="J45" s="7">
        <v>0</v>
      </c>
      <c r="K45" s="14">
        <f t="shared" si="3"/>
        <v>7847.8964493292306</v>
      </c>
      <c r="L45" s="1">
        <v>64732.5</v>
      </c>
      <c r="M45" s="7">
        <v>571524272.34000003</v>
      </c>
      <c r="N45" s="7">
        <v>-42803352.245418526</v>
      </c>
      <c r="O45" s="7">
        <f t="shared" si="4"/>
        <v>528720920.09458148</v>
      </c>
      <c r="P45" s="7">
        <v>179994069.74000001</v>
      </c>
      <c r="Q45" s="7">
        <v>17897627.934</v>
      </c>
      <c r="R45" s="7">
        <f t="shared" si="5"/>
        <v>330829222.42058146</v>
      </c>
      <c r="S45" s="7">
        <v>0</v>
      </c>
      <c r="T45" s="14">
        <f t="shared" si="6"/>
        <v>8167.7815640455947</v>
      </c>
      <c r="U45" s="1">
        <f t="shared" si="8"/>
        <v>218.69999999999709</v>
      </c>
      <c r="V45" s="7">
        <f t="shared" si="8"/>
        <v>16955896.980000019</v>
      </c>
      <c r="W45" s="7">
        <f t="shared" si="8"/>
        <v>5467401.1618453562</v>
      </c>
      <c r="X45" s="7">
        <f t="shared" si="7"/>
        <v>22423298.141845345</v>
      </c>
      <c r="Y45" s="7">
        <f t="shared" si="7"/>
        <v>15135286.230000019</v>
      </c>
      <c r="Z45" s="7">
        <f t="shared" si="7"/>
        <v>521290.13399999961</v>
      </c>
      <c r="AA45" s="7">
        <f t="shared" si="7"/>
        <v>6766721.7778453231</v>
      </c>
      <c r="AB45" s="7">
        <f t="shared" si="7"/>
        <v>0</v>
      </c>
      <c r="AC45" s="14">
        <f t="shared" si="7"/>
        <v>319.88511471636411</v>
      </c>
    </row>
    <row r="46" spans="1:29" x14ac:dyDescent="0.25">
      <c r="A46" s="7" t="s">
        <v>73</v>
      </c>
      <c r="B46" s="7" t="s">
        <v>73</v>
      </c>
      <c r="C46" s="1">
        <v>6902.8</v>
      </c>
      <c r="D46" s="7">
        <v>63786376.090000004</v>
      </c>
      <c r="E46" s="7">
        <v>-5552095.2289870996</v>
      </c>
      <c r="F46" s="7">
        <f t="shared" si="1"/>
        <v>58234280.861012906</v>
      </c>
      <c r="G46" s="7">
        <v>33756425.579999998</v>
      </c>
      <c r="H46" s="7">
        <v>1921223.28</v>
      </c>
      <c r="I46" s="7">
        <f t="shared" si="2"/>
        <v>22556632.001012906</v>
      </c>
      <c r="J46" s="7">
        <v>0</v>
      </c>
      <c r="K46" s="14">
        <f t="shared" si="3"/>
        <v>8436.3274122114071</v>
      </c>
      <c r="L46" s="1">
        <v>7020.6</v>
      </c>
      <c r="M46" s="7">
        <v>66628895.740000002</v>
      </c>
      <c r="N46" s="7">
        <v>-4990059.4464794062</v>
      </c>
      <c r="O46" s="7">
        <f t="shared" si="4"/>
        <v>61638836.2935206</v>
      </c>
      <c r="P46" s="7">
        <v>35016562.670000002</v>
      </c>
      <c r="Q46" s="7">
        <v>1978859.9784000001</v>
      </c>
      <c r="R46" s="7">
        <f t="shared" si="5"/>
        <v>24643413.645120598</v>
      </c>
      <c r="S46" s="7">
        <v>0</v>
      </c>
      <c r="T46" s="14">
        <f t="shared" si="6"/>
        <v>8779.7106078569632</v>
      </c>
      <c r="U46" s="1">
        <f t="shared" si="8"/>
        <v>117.80000000000018</v>
      </c>
      <c r="V46" s="7">
        <f t="shared" si="8"/>
        <v>2842519.6499999985</v>
      </c>
      <c r="W46" s="7">
        <f t="shared" si="8"/>
        <v>562035.7825076934</v>
      </c>
      <c r="X46" s="7">
        <f t="shared" si="7"/>
        <v>3404555.4325076938</v>
      </c>
      <c r="Y46" s="7">
        <f t="shared" si="7"/>
        <v>1260137.0900000036</v>
      </c>
      <c r="Z46" s="7">
        <f t="shared" si="7"/>
        <v>57636.69840000011</v>
      </c>
      <c r="AA46" s="7">
        <f t="shared" si="7"/>
        <v>2086781.6441076919</v>
      </c>
      <c r="AB46" s="7">
        <f t="shared" si="7"/>
        <v>0</v>
      </c>
      <c r="AC46" s="14">
        <f t="shared" si="7"/>
        <v>343.38319564555604</v>
      </c>
    </row>
    <row r="47" spans="1:29" x14ac:dyDescent="0.25">
      <c r="A47" s="7" t="s">
        <v>74</v>
      </c>
      <c r="B47" s="7" t="s">
        <v>75</v>
      </c>
      <c r="C47" s="1">
        <v>2284.4</v>
      </c>
      <c r="D47" s="7">
        <v>20139100.669999998</v>
      </c>
      <c r="E47" s="7">
        <v>-1752948.0682243581</v>
      </c>
      <c r="F47" s="7">
        <f t="shared" si="1"/>
        <v>18386152.601775639</v>
      </c>
      <c r="G47" s="7">
        <v>5670966.7999999998</v>
      </c>
      <c r="H47" s="7">
        <v>925236.21</v>
      </c>
      <c r="I47" s="7">
        <f t="shared" si="2"/>
        <v>11789949.591775637</v>
      </c>
      <c r="J47" s="7">
        <v>0</v>
      </c>
      <c r="K47" s="14">
        <f t="shared" si="3"/>
        <v>8048.56969084908</v>
      </c>
      <c r="L47" s="1">
        <v>2245.8000000000002</v>
      </c>
      <c r="M47" s="7">
        <v>20374021.050000001</v>
      </c>
      <c r="N47" s="7">
        <v>-1525878.150525728</v>
      </c>
      <c r="O47" s="7">
        <f t="shared" si="4"/>
        <v>18848142.899474274</v>
      </c>
      <c r="P47" s="7">
        <v>5914801.6699999999</v>
      </c>
      <c r="Q47" s="7">
        <v>952993.29629999993</v>
      </c>
      <c r="R47" s="7">
        <f t="shared" si="5"/>
        <v>11980347.933174275</v>
      </c>
      <c r="S47" s="7">
        <v>0</v>
      </c>
      <c r="T47" s="14">
        <f t="shared" si="6"/>
        <v>8392.6186211925688</v>
      </c>
      <c r="U47" s="1">
        <f t="shared" si="8"/>
        <v>-38.599999999999909</v>
      </c>
      <c r="V47" s="7">
        <f t="shared" si="8"/>
        <v>234920.38000000268</v>
      </c>
      <c r="W47" s="7">
        <f t="shared" si="8"/>
        <v>227069.91769863013</v>
      </c>
      <c r="X47" s="7">
        <f t="shared" si="7"/>
        <v>461990.29769863561</v>
      </c>
      <c r="Y47" s="7">
        <f t="shared" si="7"/>
        <v>243834.87000000011</v>
      </c>
      <c r="Z47" s="7">
        <f t="shared" si="7"/>
        <v>27757.086299999966</v>
      </c>
      <c r="AA47" s="7">
        <f t="shared" si="7"/>
        <v>190398.34139863774</v>
      </c>
      <c r="AB47" s="7">
        <f t="shared" si="7"/>
        <v>0</v>
      </c>
      <c r="AC47" s="14">
        <f t="shared" si="7"/>
        <v>344.04893034348879</v>
      </c>
    </row>
    <row r="48" spans="1:29" x14ac:dyDescent="0.25">
      <c r="A48" s="7" t="s">
        <v>74</v>
      </c>
      <c r="B48" s="7" t="s">
        <v>76</v>
      </c>
      <c r="C48" s="1">
        <v>248.8</v>
      </c>
      <c r="D48" s="7">
        <v>3357323.63</v>
      </c>
      <c r="E48" s="7">
        <v>-292228.24137223454</v>
      </c>
      <c r="F48" s="7">
        <f t="shared" si="1"/>
        <v>3065095.3886277652</v>
      </c>
      <c r="G48" s="7">
        <v>743800.18</v>
      </c>
      <c r="H48" s="7">
        <v>128503.39</v>
      </c>
      <c r="I48" s="7">
        <f t="shared" si="2"/>
        <v>2192791.8186277649</v>
      </c>
      <c r="J48" s="7">
        <v>0</v>
      </c>
      <c r="K48" s="14">
        <f t="shared" si="3"/>
        <v>12319.515227603557</v>
      </c>
      <c r="L48" s="1">
        <v>244.8</v>
      </c>
      <c r="M48" s="7">
        <v>3425487.04</v>
      </c>
      <c r="N48" s="7">
        <v>-256546.10920533288</v>
      </c>
      <c r="O48" s="7">
        <f t="shared" si="4"/>
        <v>3168940.930794667</v>
      </c>
      <c r="P48" s="7">
        <v>779847.59</v>
      </c>
      <c r="Q48" s="7">
        <v>132358.49170000001</v>
      </c>
      <c r="R48" s="7">
        <f t="shared" si="5"/>
        <v>2256734.849094667</v>
      </c>
      <c r="S48" s="7">
        <v>0</v>
      </c>
      <c r="T48" s="14">
        <f t="shared" si="6"/>
        <v>12945.020142135078</v>
      </c>
      <c r="U48" s="1">
        <f t="shared" si="8"/>
        <v>-4</v>
      </c>
      <c r="V48" s="7">
        <f t="shared" si="8"/>
        <v>68163.410000000149</v>
      </c>
      <c r="W48" s="7">
        <f t="shared" si="8"/>
        <v>35682.132166901662</v>
      </c>
      <c r="X48" s="7">
        <f t="shared" si="7"/>
        <v>103845.54216690175</v>
      </c>
      <c r="Y48" s="7">
        <f t="shared" si="7"/>
        <v>36047.409999999916</v>
      </c>
      <c r="Z48" s="7">
        <f t="shared" si="7"/>
        <v>3855.1017000000138</v>
      </c>
      <c r="AA48" s="7">
        <f t="shared" si="7"/>
        <v>63943.03046690207</v>
      </c>
      <c r="AB48" s="7">
        <f t="shared" si="7"/>
        <v>0</v>
      </c>
      <c r="AC48" s="14">
        <f t="shared" si="7"/>
        <v>625.50491453152063</v>
      </c>
    </row>
    <row r="49" spans="1:29" x14ac:dyDescent="0.25">
      <c r="A49" s="7" t="s">
        <v>74</v>
      </c>
      <c r="B49" s="7" t="s">
        <v>77</v>
      </c>
      <c r="C49" s="1">
        <v>299.60000000000002</v>
      </c>
      <c r="D49" s="7">
        <v>3696776.42</v>
      </c>
      <c r="E49" s="7">
        <v>-321774.89900279441</v>
      </c>
      <c r="F49" s="7">
        <f t="shared" si="1"/>
        <v>3375001.5209972057</v>
      </c>
      <c r="G49" s="7">
        <v>458489.71</v>
      </c>
      <c r="H49" s="7">
        <v>79200.88</v>
      </c>
      <c r="I49" s="7">
        <f t="shared" si="2"/>
        <v>2837310.9309972059</v>
      </c>
      <c r="J49" s="7">
        <v>0</v>
      </c>
      <c r="K49" s="14">
        <f t="shared" si="3"/>
        <v>11265.025103461967</v>
      </c>
      <c r="L49" s="1">
        <v>300.89999999999998</v>
      </c>
      <c r="M49" s="7">
        <v>3807873.2600000002</v>
      </c>
      <c r="N49" s="7">
        <v>-285184.28410110902</v>
      </c>
      <c r="O49" s="7">
        <f t="shared" si="4"/>
        <v>3522688.9758988912</v>
      </c>
      <c r="P49" s="7">
        <v>478006.17</v>
      </c>
      <c r="Q49" s="7">
        <v>81576.906400000007</v>
      </c>
      <c r="R49" s="7">
        <f t="shared" si="5"/>
        <v>2963105.8994988911</v>
      </c>
      <c r="S49" s="7">
        <v>0</v>
      </c>
      <c r="T49" s="14">
        <f t="shared" si="6"/>
        <v>11707.175061146199</v>
      </c>
      <c r="U49" s="1">
        <f t="shared" si="8"/>
        <v>1.2999999999999545</v>
      </c>
      <c r="V49" s="7">
        <f t="shared" si="8"/>
        <v>111096.84000000032</v>
      </c>
      <c r="W49" s="7">
        <f t="shared" si="8"/>
        <v>36590.614901685389</v>
      </c>
      <c r="X49" s="7">
        <f t="shared" si="7"/>
        <v>147687.45490168547</v>
      </c>
      <c r="Y49" s="7">
        <f t="shared" si="7"/>
        <v>19516.459999999963</v>
      </c>
      <c r="Z49" s="7">
        <f t="shared" si="7"/>
        <v>2376.0264000000025</v>
      </c>
      <c r="AA49" s="7">
        <f t="shared" si="7"/>
        <v>125794.96850168519</v>
      </c>
      <c r="AB49" s="7">
        <f t="shared" si="7"/>
        <v>0</v>
      </c>
      <c r="AC49" s="14">
        <f t="shared" si="7"/>
        <v>442.1499576842325</v>
      </c>
    </row>
    <row r="50" spans="1:29" x14ac:dyDescent="0.25">
      <c r="A50" s="7" t="s">
        <v>74</v>
      </c>
      <c r="B50" s="7" t="s">
        <v>74</v>
      </c>
      <c r="C50" s="1">
        <v>223.4</v>
      </c>
      <c r="D50" s="7">
        <v>3149591.81</v>
      </c>
      <c r="E50" s="7">
        <v>-274146.84347147465</v>
      </c>
      <c r="F50" s="7">
        <f t="shared" si="1"/>
        <v>2875444.9665285256</v>
      </c>
      <c r="G50" s="7">
        <v>444917.88</v>
      </c>
      <c r="H50" s="7">
        <v>83646.63</v>
      </c>
      <c r="I50" s="7">
        <f t="shared" si="2"/>
        <v>2346880.4565285258</v>
      </c>
      <c r="J50" s="7">
        <v>0</v>
      </c>
      <c r="K50" s="14">
        <f t="shared" si="3"/>
        <v>12871.284541309426</v>
      </c>
      <c r="L50" s="1">
        <v>223.1</v>
      </c>
      <c r="M50" s="7">
        <v>3232435.94</v>
      </c>
      <c r="N50" s="7">
        <v>-242087.87071122089</v>
      </c>
      <c r="O50" s="7">
        <f t="shared" si="4"/>
        <v>2990348.0692887791</v>
      </c>
      <c r="P50" s="7">
        <v>467164.8</v>
      </c>
      <c r="Q50" s="7">
        <v>86156.028900000005</v>
      </c>
      <c r="R50" s="7">
        <f t="shared" si="5"/>
        <v>2437027.2403887794</v>
      </c>
      <c r="S50" s="7">
        <v>0</v>
      </c>
      <c r="T50" s="14">
        <f t="shared" si="6"/>
        <v>13403.62200488023</v>
      </c>
      <c r="U50" s="1">
        <f t="shared" si="8"/>
        <v>-0.30000000000001137</v>
      </c>
      <c r="V50" s="7">
        <f t="shared" si="8"/>
        <v>82844.129999999888</v>
      </c>
      <c r="W50" s="7">
        <f t="shared" si="8"/>
        <v>32058.97276025376</v>
      </c>
      <c r="X50" s="7">
        <f t="shared" si="7"/>
        <v>114903.10276025347</v>
      </c>
      <c r="Y50" s="7">
        <f t="shared" si="7"/>
        <v>22246.919999999984</v>
      </c>
      <c r="Z50" s="7">
        <f t="shared" si="7"/>
        <v>2509.3989000000001</v>
      </c>
      <c r="AA50" s="7">
        <f t="shared" si="7"/>
        <v>90146.783860253636</v>
      </c>
      <c r="AB50" s="7">
        <f t="shared" si="7"/>
        <v>0</v>
      </c>
      <c r="AC50" s="14">
        <f t="shared" si="7"/>
        <v>532.33746357080418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986893.94</v>
      </c>
      <c r="E51" s="7">
        <v>-85901.245244896316</v>
      </c>
      <c r="F51" s="7">
        <f t="shared" si="1"/>
        <v>900992.69475510367</v>
      </c>
      <c r="G51" s="7">
        <v>277876.03999999998</v>
      </c>
      <c r="H51" s="7">
        <v>52426.62</v>
      </c>
      <c r="I51" s="7">
        <f t="shared" si="2"/>
        <v>570690.03475510364</v>
      </c>
      <c r="J51" s="7">
        <v>0</v>
      </c>
      <c r="K51" s="14">
        <f t="shared" si="3"/>
        <v>18019.853895102075</v>
      </c>
      <c r="L51" s="1">
        <v>50</v>
      </c>
      <c r="M51" s="7">
        <v>1006271.23</v>
      </c>
      <c r="N51" s="7">
        <v>-75362.996808116557</v>
      </c>
      <c r="O51" s="7">
        <f t="shared" si="4"/>
        <v>930908.23319188342</v>
      </c>
      <c r="P51" s="7">
        <v>284789.90999999997</v>
      </c>
      <c r="Q51" s="7">
        <v>53999.418600000005</v>
      </c>
      <c r="R51" s="7">
        <f t="shared" si="5"/>
        <v>592118.90459188353</v>
      </c>
      <c r="S51" s="7">
        <v>0</v>
      </c>
      <c r="T51" s="14">
        <f t="shared" si="6"/>
        <v>18618.16466383767</v>
      </c>
      <c r="U51" s="1">
        <f t="shared" si="8"/>
        <v>0</v>
      </c>
      <c r="V51" s="7">
        <f t="shared" si="8"/>
        <v>19377.290000000037</v>
      </c>
      <c r="W51" s="7">
        <f t="shared" si="8"/>
        <v>10538.248436779759</v>
      </c>
      <c r="X51" s="7">
        <f t="shared" si="7"/>
        <v>29915.538436779752</v>
      </c>
      <c r="Y51" s="7">
        <f t="shared" si="7"/>
        <v>6913.8699999999953</v>
      </c>
      <c r="Z51" s="7">
        <f t="shared" si="7"/>
        <v>1572.7986000000019</v>
      </c>
      <c r="AA51" s="7">
        <f t="shared" si="7"/>
        <v>21428.869836779893</v>
      </c>
      <c r="AB51" s="7">
        <f t="shared" si="7"/>
        <v>0</v>
      </c>
      <c r="AC51" s="14">
        <f t="shared" si="7"/>
        <v>598.31076873559505</v>
      </c>
    </row>
    <row r="52" spans="1:29" x14ac:dyDescent="0.25">
      <c r="A52" s="7" t="s">
        <v>79</v>
      </c>
      <c r="B52" s="7" t="s">
        <v>80</v>
      </c>
      <c r="C52" s="1">
        <v>458.7</v>
      </c>
      <c r="D52" s="7">
        <v>4708668.3899999997</v>
      </c>
      <c r="E52" s="7">
        <v>-409852.02335549967</v>
      </c>
      <c r="F52" s="7">
        <f t="shared" si="1"/>
        <v>4298816.3666444998</v>
      </c>
      <c r="G52" s="7">
        <v>1075618.6000000001</v>
      </c>
      <c r="H52" s="7">
        <v>122234.92</v>
      </c>
      <c r="I52" s="7">
        <f t="shared" si="2"/>
        <v>3100962.8466444998</v>
      </c>
      <c r="J52" s="7">
        <v>0</v>
      </c>
      <c r="K52" s="14">
        <f t="shared" si="3"/>
        <v>9371.7383183878355</v>
      </c>
      <c r="L52" s="1">
        <v>436.1</v>
      </c>
      <c r="M52" s="7">
        <v>4732795.8600000003</v>
      </c>
      <c r="N52" s="7">
        <v>-354454.81164223218</v>
      </c>
      <c r="O52" s="7">
        <f t="shared" si="4"/>
        <v>4378341.048357768</v>
      </c>
      <c r="P52" s="7">
        <v>1128657.8500000001</v>
      </c>
      <c r="Q52" s="7">
        <v>125901.9676</v>
      </c>
      <c r="R52" s="7">
        <f t="shared" si="5"/>
        <v>3123781.2307577678</v>
      </c>
      <c r="S52" s="7">
        <v>0</v>
      </c>
      <c r="T52" s="14">
        <f t="shared" si="6"/>
        <v>10039.763926525493</v>
      </c>
      <c r="U52" s="1">
        <f t="shared" si="8"/>
        <v>-22.599999999999966</v>
      </c>
      <c r="V52" s="7">
        <f t="shared" si="8"/>
        <v>24127.470000000671</v>
      </c>
      <c r="W52" s="7">
        <f t="shared" si="8"/>
        <v>55397.21171326749</v>
      </c>
      <c r="X52" s="7">
        <f t="shared" si="7"/>
        <v>79524.681713268161</v>
      </c>
      <c r="Y52" s="7">
        <f t="shared" si="7"/>
        <v>53039.25</v>
      </c>
      <c r="Z52" s="7">
        <f t="shared" si="7"/>
        <v>3667.0476000000053</v>
      </c>
      <c r="AA52" s="7">
        <f t="shared" si="7"/>
        <v>22818.384113267995</v>
      </c>
      <c r="AB52" s="7">
        <f t="shared" si="7"/>
        <v>0</v>
      </c>
      <c r="AC52" s="14">
        <f t="shared" si="7"/>
        <v>668.0256081376574</v>
      </c>
    </row>
    <row r="53" spans="1:29" x14ac:dyDescent="0.25">
      <c r="A53" s="7" t="s">
        <v>79</v>
      </c>
      <c r="B53" s="7" t="s">
        <v>81</v>
      </c>
      <c r="C53" s="1">
        <v>11449.3</v>
      </c>
      <c r="D53" s="7">
        <v>103764537.84</v>
      </c>
      <c r="E53" s="7">
        <v>-9031875.312474981</v>
      </c>
      <c r="F53" s="7">
        <f t="shared" si="1"/>
        <v>94732662.527525023</v>
      </c>
      <c r="G53" s="7">
        <v>10620305.789999999</v>
      </c>
      <c r="H53" s="7">
        <v>1390780.72</v>
      </c>
      <c r="I53" s="7">
        <f t="shared" si="2"/>
        <v>82721576.017525017</v>
      </c>
      <c r="J53" s="7">
        <v>0</v>
      </c>
      <c r="K53" s="14">
        <f t="shared" si="3"/>
        <v>8274.1008207947234</v>
      </c>
      <c r="L53" s="1">
        <v>11423.7</v>
      </c>
      <c r="M53" s="7">
        <v>106335103.37</v>
      </c>
      <c r="N53" s="7">
        <v>-7963789.3014829159</v>
      </c>
      <c r="O53" s="7">
        <f t="shared" si="4"/>
        <v>98371314.068517089</v>
      </c>
      <c r="P53" s="7">
        <v>10882975.01</v>
      </c>
      <c r="Q53" s="7">
        <v>1432504.1416</v>
      </c>
      <c r="R53" s="7">
        <f t="shared" si="5"/>
        <v>86055834.916917086</v>
      </c>
      <c r="S53" s="7">
        <v>0</v>
      </c>
      <c r="T53" s="14">
        <f t="shared" si="6"/>
        <v>8611.1604881533203</v>
      </c>
      <c r="U53" s="1">
        <f t="shared" si="8"/>
        <v>-25.599999999998545</v>
      </c>
      <c r="V53" s="7">
        <f t="shared" si="8"/>
        <v>2570565.5300000012</v>
      </c>
      <c r="W53" s="7">
        <f t="shared" si="8"/>
        <v>1068086.0109920651</v>
      </c>
      <c r="X53" s="7">
        <f t="shared" si="7"/>
        <v>3638651.5409920663</v>
      </c>
      <c r="Y53" s="7">
        <f t="shared" si="7"/>
        <v>262669.22000000067</v>
      </c>
      <c r="Z53" s="7">
        <f t="shared" si="7"/>
        <v>41723.421600000001</v>
      </c>
      <c r="AA53" s="7">
        <f t="shared" si="7"/>
        <v>3334258.8993920684</v>
      </c>
      <c r="AB53" s="7">
        <f t="shared" si="7"/>
        <v>0</v>
      </c>
      <c r="AC53" s="14">
        <f t="shared" si="7"/>
        <v>337.05966735859693</v>
      </c>
    </row>
    <row r="54" spans="1:29" x14ac:dyDescent="0.25">
      <c r="A54" s="7" t="s">
        <v>79</v>
      </c>
      <c r="B54" s="7" t="s">
        <v>82</v>
      </c>
      <c r="C54" s="1">
        <v>9018.5</v>
      </c>
      <c r="D54" s="7">
        <v>76224114.414999992</v>
      </c>
      <c r="E54" s="7">
        <v>-6634701.1371231554</v>
      </c>
      <c r="F54" s="7">
        <f t="shared" si="1"/>
        <v>69589413.277876839</v>
      </c>
      <c r="G54" s="7">
        <v>8369651.2400000002</v>
      </c>
      <c r="H54" s="7">
        <v>762469.87</v>
      </c>
      <c r="I54" s="7">
        <f t="shared" si="2"/>
        <v>60457292.16787684</v>
      </c>
      <c r="J54" s="7">
        <v>0</v>
      </c>
      <c r="K54" s="14">
        <f t="shared" si="3"/>
        <v>7716.2957562651036</v>
      </c>
      <c r="L54" s="1">
        <v>9013</v>
      </c>
      <c r="M54" s="7">
        <v>78212826.100000009</v>
      </c>
      <c r="N54" s="7">
        <v>-5857618.4909192687</v>
      </c>
      <c r="O54" s="7">
        <f t="shared" si="4"/>
        <v>72355207.609080747</v>
      </c>
      <c r="P54" s="7">
        <v>9247029.1500000004</v>
      </c>
      <c r="Q54" s="7">
        <v>785343.96609999996</v>
      </c>
      <c r="R54" s="7">
        <f t="shared" si="5"/>
        <v>62322834.492980748</v>
      </c>
      <c r="S54" s="7">
        <v>0</v>
      </c>
      <c r="T54" s="14">
        <f t="shared" si="6"/>
        <v>8027.871697445994</v>
      </c>
      <c r="U54" s="1">
        <f t="shared" si="8"/>
        <v>-5.5</v>
      </c>
      <c r="V54" s="7">
        <f t="shared" si="8"/>
        <v>1988711.6850000173</v>
      </c>
      <c r="W54" s="7">
        <f t="shared" si="8"/>
        <v>777082.64620388672</v>
      </c>
      <c r="X54" s="7">
        <f t="shared" si="7"/>
        <v>2765794.3312039077</v>
      </c>
      <c r="Y54" s="7">
        <f t="shared" si="7"/>
        <v>877377.91000000015</v>
      </c>
      <c r="Z54" s="7">
        <f t="shared" si="7"/>
        <v>22874.096099999966</v>
      </c>
      <c r="AA54" s="7">
        <f t="shared" si="7"/>
        <v>1865542.3251039088</v>
      </c>
      <c r="AB54" s="7">
        <f t="shared" si="7"/>
        <v>0</v>
      </c>
      <c r="AC54" s="14">
        <f t="shared" si="7"/>
        <v>311.57594118089037</v>
      </c>
    </row>
    <row r="55" spans="1:29" x14ac:dyDescent="0.25">
      <c r="A55" s="7" t="s">
        <v>79</v>
      </c>
      <c r="B55" s="7" t="s">
        <v>83</v>
      </c>
      <c r="C55" s="1">
        <v>7807</v>
      </c>
      <c r="D55" s="7">
        <v>65986269.379999995</v>
      </c>
      <c r="E55" s="7">
        <v>-5743578.3918251358</v>
      </c>
      <c r="F55" s="7">
        <f t="shared" si="1"/>
        <v>60242690.988174856</v>
      </c>
      <c r="G55" s="7">
        <v>2967423.63</v>
      </c>
      <c r="H55" s="7">
        <v>379078.92</v>
      </c>
      <c r="I55" s="7">
        <f t="shared" si="2"/>
        <v>56896188.438174851</v>
      </c>
      <c r="J55" s="7">
        <v>0</v>
      </c>
      <c r="K55" s="14">
        <f t="shared" si="3"/>
        <v>7716.4968602760155</v>
      </c>
      <c r="L55" s="1">
        <v>7777.7</v>
      </c>
      <c r="M55" s="7">
        <v>67494765.134000003</v>
      </c>
      <c r="N55" s="7">
        <v>-5054907.2831568671</v>
      </c>
      <c r="O55" s="7">
        <f t="shared" si="4"/>
        <v>62439857.850843139</v>
      </c>
      <c r="P55" s="7">
        <v>3191387.13</v>
      </c>
      <c r="Q55" s="7">
        <v>390451.28759999998</v>
      </c>
      <c r="R55" s="7">
        <f t="shared" si="5"/>
        <v>58858019.433243133</v>
      </c>
      <c r="S55" s="7">
        <v>0</v>
      </c>
      <c r="T55" s="14">
        <f t="shared" si="6"/>
        <v>8028.0620042998753</v>
      </c>
      <c r="U55" s="1">
        <f t="shared" si="8"/>
        <v>-29.300000000000182</v>
      </c>
      <c r="V55" s="7">
        <f t="shared" si="8"/>
        <v>1508495.7540000081</v>
      </c>
      <c r="W55" s="7">
        <f t="shared" si="8"/>
        <v>688671.10866826866</v>
      </c>
      <c r="X55" s="7">
        <f t="shared" si="7"/>
        <v>2197166.8626682833</v>
      </c>
      <c r="Y55" s="7">
        <f t="shared" si="7"/>
        <v>223963.5</v>
      </c>
      <c r="Z55" s="7">
        <f t="shared" si="7"/>
        <v>11372.367599999998</v>
      </c>
      <c r="AA55" s="7">
        <f t="shared" si="7"/>
        <v>1961830.9950682819</v>
      </c>
      <c r="AB55" s="7">
        <f t="shared" si="7"/>
        <v>0</v>
      </c>
      <c r="AC55" s="14">
        <f t="shared" si="7"/>
        <v>311.56514402385983</v>
      </c>
    </row>
    <row r="56" spans="1:29" x14ac:dyDescent="0.25">
      <c r="A56" s="7" t="s">
        <v>79</v>
      </c>
      <c r="B56" s="7" t="s">
        <v>84</v>
      </c>
      <c r="C56" s="1">
        <v>30009.399999999998</v>
      </c>
      <c r="D56" s="7">
        <v>263323939.22</v>
      </c>
      <c r="E56" s="7">
        <v>-22920248.432966761</v>
      </c>
      <c r="F56" s="7">
        <f t="shared" si="1"/>
        <v>240403690.78703323</v>
      </c>
      <c r="G56" s="7">
        <v>59869872.060000002</v>
      </c>
      <c r="H56" s="7">
        <v>6409153.3099999996</v>
      </c>
      <c r="I56" s="7">
        <f t="shared" si="2"/>
        <v>174124665.41703323</v>
      </c>
      <c r="J56" s="7">
        <v>0</v>
      </c>
      <c r="K56" s="14">
        <f t="shared" si="3"/>
        <v>8010.9462630720127</v>
      </c>
      <c r="L56" s="1">
        <v>29714.3</v>
      </c>
      <c r="M56" s="7">
        <v>267758751.64000002</v>
      </c>
      <c r="N56" s="7">
        <v>-20053342.820096917</v>
      </c>
      <c r="O56" s="7">
        <f t="shared" si="4"/>
        <v>247705408.81990311</v>
      </c>
      <c r="P56" s="7">
        <v>60900436.100000001</v>
      </c>
      <c r="Q56" s="7">
        <v>7053169.7279999992</v>
      </c>
      <c r="R56" s="7">
        <f t="shared" si="5"/>
        <v>179751802.99190313</v>
      </c>
      <c r="S56" s="7">
        <v>0</v>
      </c>
      <c r="T56" s="14">
        <f t="shared" si="6"/>
        <v>8336.2357120949546</v>
      </c>
      <c r="U56" s="1">
        <f t="shared" si="8"/>
        <v>-295.09999999999854</v>
      </c>
      <c r="V56" s="7">
        <f t="shared" si="8"/>
        <v>4434812.4200000167</v>
      </c>
      <c r="W56" s="7">
        <f t="shared" si="8"/>
        <v>2866905.6128698438</v>
      </c>
      <c r="X56" s="7">
        <f t="shared" si="7"/>
        <v>7301718.0328698754</v>
      </c>
      <c r="Y56" s="7">
        <f t="shared" si="7"/>
        <v>1030564.0399999991</v>
      </c>
      <c r="Z56" s="7">
        <f t="shared" si="7"/>
        <v>644016.4179999996</v>
      </c>
      <c r="AA56" s="7">
        <f t="shared" si="7"/>
        <v>5627137.5748699009</v>
      </c>
      <c r="AB56" s="7">
        <f t="shared" si="7"/>
        <v>0</v>
      </c>
      <c r="AC56" s="14">
        <f t="shared" si="7"/>
        <v>325.28944902294188</v>
      </c>
    </row>
    <row r="57" spans="1:29" x14ac:dyDescent="0.25">
      <c r="A57" s="7" t="s">
        <v>79</v>
      </c>
      <c r="B57" s="7" t="s">
        <v>85</v>
      </c>
      <c r="C57" s="1">
        <v>4995.3</v>
      </c>
      <c r="D57" s="7">
        <v>42221424.519000001</v>
      </c>
      <c r="E57" s="7">
        <v>-3675038.2135242396</v>
      </c>
      <c r="F57" s="7">
        <f t="shared" si="1"/>
        <v>38546386.305475764</v>
      </c>
      <c r="G57" s="7">
        <v>10376563.59</v>
      </c>
      <c r="H57" s="7">
        <v>1333313.1000000001</v>
      </c>
      <c r="I57" s="7">
        <f t="shared" si="2"/>
        <v>26836509.615475763</v>
      </c>
      <c r="J57" s="7">
        <v>0</v>
      </c>
      <c r="K57" s="14">
        <f t="shared" si="3"/>
        <v>7716.5308000471969</v>
      </c>
      <c r="L57" s="1">
        <v>5060.8999999999996</v>
      </c>
      <c r="M57" s="7">
        <v>43918591.420000002</v>
      </c>
      <c r="N57" s="7">
        <v>-3289209.2771075601</v>
      </c>
      <c r="O57" s="7">
        <f t="shared" si="4"/>
        <v>40629382.142892443</v>
      </c>
      <c r="P57" s="7">
        <v>10890816.310000001</v>
      </c>
      <c r="Q57" s="7">
        <v>1373312.493</v>
      </c>
      <c r="R57" s="7">
        <f t="shared" si="5"/>
        <v>28365253.33989244</v>
      </c>
      <c r="S57" s="7">
        <v>0</v>
      </c>
      <c r="T57" s="14">
        <f t="shared" si="6"/>
        <v>8028.0942407264411</v>
      </c>
      <c r="U57" s="1">
        <f t="shared" si="8"/>
        <v>65.599999999999454</v>
      </c>
      <c r="V57" s="7">
        <f t="shared" si="8"/>
        <v>1697166.9010000005</v>
      </c>
      <c r="W57" s="7">
        <f t="shared" si="8"/>
        <v>385828.93641667953</v>
      </c>
      <c r="X57" s="7">
        <f t="shared" si="7"/>
        <v>2082995.8374166787</v>
      </c>
      <c r="Y57" s="7">
        <f t="shared" si="7"/>
        <v>514252.72000000067</v>
      </c>
      <c r="Z57" s="7">
        <f t="shared" si="7"/>
        <v>39999.392999999924</v>
      </c>
      <c r="AA57" s="7">
        <f t="shared" si="7"/>
        <v>1528743.7244166769</v>
      </c>
      <c r="AB57" s="7">
        <f t="shared" si="7"/>
        <v>0</v>
      </c>
      <c r="AC57" s="14">
        <f t="shared" si="7"/>
        <v>311.5634406792442</v>
      </c>
    </row>
    <row r="58" spans="1:29" x14ac:dyDescent="0.25">
      <c r="A58" s="7" t="s">
        <v>79</v>
      </c>
      <c r="B58" s="7" t="s">
        <v>86</v>
      </c>
      <c r="C58" s="1">
        <v>1431.5</v>
      </c>
      <c r="D58" s="7">
        <v>12961253.32</v>
      </c>
      <c r="E58" s="7">
        <v>-1128173.7124888483</v>
      </c>
      <c r="F58" s="7">
        <f t="shared" si="1"/>
        <v>11833079.607511152</v>
      </c>
      <c r="G58" s="7">
        <v>2659118.7799999998</v>
      </c>
      <c r="H58" s="7">
        <v>363620.42</v>
      </c>
      <c r="I58" s="7">
        <f t="shared" si="2"/>
        <v>8810340.4075111523</v>
      </c>
      <c r="J58" s="7">
        <v>0</v>
      </c>
      <c r="K58" s="14">
        <f t="shared" si="3"/>
        <v>8266.209994768531</v>
      </c>
      <c r="L58" s="1">
        <v>1439.9</v>
      </c>
      <c r="M58" s="7">
        <v>13385204.829999998</v>
      </c>
      <c r="N58" s="7">
        <v>-1002462.476125126</v>
      </c>
      <c r="O58" s="7">
        <f t="shared" si="4"/>
        <v>12382742.353874872</v>
      </c>
      <c r="P58" s="7">
        <v>2865063.08</v>
      </c>
      <c r="Q58" s="7">
        <v>749058.06519999995</v>
      </c>
      <c r="R58" s="7">
        <f t="shared" si="5"/>
        <v>8768621.2086748723</v>
      </c>
      <c r="S58" s="7">
        <v>0</v>
      </c>
      <c r="T58" s="14">
        <f t="shared" si="6"/>
        <v>8599.7238376796104</v>
      </c>
      <c r="U58" s="1">
        <f t="shared" si="8"/>
        <v>8.4000000000000909</v>
      </c>
      <c r="V58" s="7">
        <f t="shared" si="8"/>
        <v>423951.50999999791</v>
      </c>
      <c r="W58" s="7">
        <f t="shared" si="8"/>
        <v>125711.23636372224</v>
      </c>
      <c r="X58" s="7">
        <f t="shared" si="7"/>
        <v>549662.74636371993</v>
      </c>
      <c r="Y58" s="7">
        <f t="shared" si="7"/>
        <v>205944.30000000028</v>
      </c>
      <c r="Z58" s="7">
        <f t="shared" si="7"/>
        <v>385437.64519999997</v>
      </c>
      <c r="AA58" s="7">
        <f t="shared" si="7"/>
        <v>-41719.198836280033</v>
      </c>
      <c r="AB58" s="7">
        <f t="shared" si="7"/>
        <v>0</v>
      </c>
      <c r="AC58" s="14">
        <f t="shared" si="7"/>
        <v>333.51384291107934</v>
      </c>
    </row>
    <row r="59" spans="1:29" x14ac:dyDescent="0.25">
      <c r="A59" s="7" t="s">
        <v>79</v>
      </c>
      <c r="B59" s="7" t="s">
        <v>87</v>
      </c>
      <c r="C59" s="1">
        <v>24667.200000000001</v>
      </c>
      <c r="D59" s="7">
        <v>208268500.06599998</v>
      </c>
      <c r="E59" s="7">
        <v>-18128111.619528409</v>
      </c>
      <c r="F59" s="7">
        <f t="shared" si="1"/>
        <v>190140388.44647157</v>
      </c>
      <c r="G59" s="7">
        <v>42781311.990000002</v>
      </c>
      <c r="H59" s="7">
        <v>5359079.04</v>
      </c>
      <c r="I59" s="7">
        <f t="shared" si="2"/>
        <v>141999997.41647157</v>
      </c>
      <c r="J59" s="7">
        <v>0</v>
      </c>
      <c r="K59" s="14">
        <f t="shared" si="3"/>
        <v>7708.2274618307538</v>
      </c>
      <c r="L59" s="1">
        <v>25205.9</v>
      </c>
      <c r="M59" s="7">
        <v>218513604.41000003</v>
      </c>
      <c r="N59" s="7">
        <v>-16365210.075300351</v>
      </c>
      <c r="O59" s="7">
        <f t="shared" si="4"/>
        <v>202148394.33469969</v>
      </c>
      <c r="P59" s="7">
        <v>46825137.090000004</v>
      </c>
      <c r="Q59" s="7">
        <v>5519851.4112</v>
      </c>
      <c r="R59" s="7">
        <f t="shared" si="5"/>
        <v>149803405.8334997</v>
      </c>
      <c r="S59" s="7">
        <v>0</v>
      </c>
      <c r="T59" s="14">
        <f t="shared" si="6"/>
        <v>8019.8840086923965</v>
      </c>
      <c r="U59" s="1">
        <f t="shared" si="8"/>
        <v>538.70000000000073</v>
      </c>
      <c r="V59" s="7">
        <f t="shared" si="8"/>
        <v>10245104.344000041</v>
      </c>
      <c r="W59" s="7">
        <f t="shared" si="8"/>
        <v>1762901.5442280583</v>
      </c>
      <c r="X59" s="7">
        <f t="shared" si="7"/>
        <v>12008005.888228118</v>
      </c>
      <c r="Y59" s="7">
        <f t="shared" si="7"/>
        <v>4043825.1000000015</v>
      </c>
      <c r="Z59" s="7">
        <f t="shared" si="7"/>
        <v>160772.37119999994</v>
      </c>
      <c r="AA59" s="7">
        <f t="shared" si="7"/>
        <v>7803408.4170281291</v>
      </c>
      <c r="AB59" s="7">
        <f t="shared" si="7"/>
        <v>0</v>
      </c>
      <c r="AC59" s="14">
        <f t="shared" si="7"/>
        <v>311.65654686164271</v>
      </c>
    </row>
    <row r="60" spans="1:29" x14ac:dyDescent="0.25">
      <c r="A60" s="7" t="s">
        <v>79</v>
      </c>
      <c r="B60" s="7" t="s">
        <v>88</v>
      </c>
      <c r="C60" s="1">
        <v>1032.4000000000001</v>
      </c>
      <c r="D60" s="7">
        <v>9620968.9299999997</v>
      </c>
      <c r="E60" s="7">
        <v>-837428.60104040941</v>
      </c>
      <c r="F60" s="7">
        <f t="shared" si="1"/>
        <v>8783540.3289595898</v>
      </c>
      <c r="G60" s="7">
        <v>867938.49</v>
      </c>
      <c r="H60" s="7">
        <v>78147.03</v>
      </c>
      <c r="I60" s="7">
        <f t="shared" si="2"/>
        <v>7837454.8089595893</v>
      </c>
      <c r="J60" s="7">
        <v>0</v>
      </c>
      <c r="K60" s="14">
        <f t="shared" si="3"/>
        <v>8507.8848595114196</v>
      </c>
      <c r="L60" s="1">
        <v>1049.7</v>
      </c>
      <c r="M60" s="7">
        <v>10040575.930000002</v>
      </c>
      <c r="N60" s="7">
        <v>-751972.10176051839</v>
      </c>
      <c r="O60" s="7">
        <f t="shared" si="4"/>
        <v>9288603.8282394838</v>
      </c>
      <c r="P60" s="7">
        <v>934814.97</v>
      </c>
      <c r="Q60" s="7">
        <v>110270.1623</v>
      </c>
      <c r="R60" s="7">
        <f t="shared" si="5"/>
        <v>8243518.6959394841</v>
      </c>
      <c r="S60" s="7">
        <v>0</v>
      </c>
      <c r="T60" s="14">
        <f t="shared" si="6"/>
        <v>8848.8175938263157</v>
      </c>
      <c r="U60" s="1">
        <f t="shared" si="8"/>
        <v>17.299999999999955</v>
      </c>
      <c r="V60" s="7">
        <f t="shared" si="8"/>
        <v>419607.00000000186</v>
      </c>
      <c r="W60" s="7">
        <f t="shared" si="8"/>
        <v>85456.499279891024</v>
      </c>
      <c r="X60" s="7">
        <f t="shared" si="7"/>
        <v>505063.49927989393</v>
      </c>
      <c r="Y60" s="7">
        <f t="shared" si="7"/>
        <v>66876.479999999981</v>
      </c>
      <c r="Z60" s="7">
        <f t="shared" si="7"/>
        <v>32123.132299999997</v>
      </c>
      <c r="AA60" s="7">
        <f t="shared" si="7"/>
        <v>406063.88697989471</v>
      </c>
      <c r="AB60" s="7">
        <f t="shared" si="7"/>
        <v>0</v>
      </c>
      <c r="AC60" s="14">
        <f t="shared" si="7"/>
        <v>340.93273431489615</v>
      </c>
    </row>
    <row r="61" spans="1:29" x14ac:dyDescent="0.25">
      <c r="A61" s="7" t="s">
        <v>79</v>
      </c>
      <c r="B61" s="7" t="s">
        <v>89</v>
      </c>
      <c r="C61" s="1">
        <v>624.80000000000007</v>
      </c>
      <c r="D61" s="7">
        <v>6040312.2400000002</v>
      </c>
      <c r="E61" s="7">
        <v>-525760.99827301514</v>
      </c>
      <c r="F61" s="7">
        <f t="shared" si="1"/>
        <v>5514551.2417269852</v>
      </c>
      <c r="G61" s="7">
        <v>926333.84</v>
      </c>
      <c r="H61" s="7">
        <v>286577.34000000003</v>
      </c>
      <c r="I61" s="7">
        <f t="shared" si="2"/>
        <v>4301640.0617269855</v>
      </c>
      <c r="J61" s="7">
        <v>0</v>
      </c>
      <c r="K61" s="14">
        <f t="shared" si="3"/>
        <v>8826.1063407922284</v>
      </c>
      <c r="L61" s="1">
        <v>606.5</v>
      </c>
      <c r="M61" s="7">
        <v>6036705.3299999991</v>
      </c>
      <c r="N61" s="7">
        <v>-452108.92545971938</v>
      </c>
      <c r="O61" s="7">
        <f t="shared" si="4"/>
        <v>5584596.4045402799</v>
      </c>
      <c r="P61" s="7">
        <v>1009053.76</v>
      </c>
      <c r="Q61" s="7">
        <v>111454.3224</v>
      </c>
      <c r="R61" s="7">
        <f t="shared" si="5"/>
        <v>4464088.3221402802</v>
      </c>
      <c r="S61" s="7">
        <v>0</v>
      </c>
      <c r="T61" s="14">
        <f t="shared" si="6"/>
        <v>9207.9083339493482</v>
      </c>
      <c r="U61" s="1">
        <f t="shared" si="8"/>
        <v>-18.300000000000068</v>
      </c>
      <c r="V61" s="7">
        <f t="shared" si="8"/>
        <v>-3606.9100000010803</v>
      </c>
      <c r="W61" s="7">
        <f t="shared" si="8"/>
        <v>73652.072813295759</v>
      </c>
      <c r="X61" s="7">
        <f t="shared" si="7"/>
        <v>70045.162813294679</v>
      </c>
      <c r="Y61" s="7">
        <f t="shared" si="7"/>
        <v>82719.920000000042</v>
      </c>
      <c r="Z61" s="7">
        <f t="shared" si="7"/>
        <v>-175123.01760000002</v>
      </c>
      <c r="AA61" s="7">
        <f t="shared" si="7"/>
        <v>162448.26041329466</v>
      </c>
      <c r="AB61" s="7">
        <f t="shared" si="7"/>
        <v>0</v>
      </c>
      <c r="AC61" s="14">
        <f t="shared" si="7"/>
        <v>381.8019931571198</v>
      </c>
    </row>
    <row r="62" spans="1:29" x14ac:dyDescent="0.25">
      <c r="A62" s="7" t="s">
        <v>79</v>
      </c>
      <c r="B62" s="7" t="s">
        <v>90</v>
      </c>
      <c r="C62" s="1">
        <v>243.70000000000002</v>
      </c>
      <c r="D62" s="7">
        <v>3306529.13</v>
      </c>
      <c r="E62" s="7">
        <v>-287806.98532359384</v>
      </c>
      <c r="F62" s="7">
        <f t="shared" si="1"/>
        <v>3018722.1446764059</v>
      </c>
      <c r="G62" s="7">
        <v>290298.69</v>
      </c>
      <c r="H62" s="7">
        <v>52303.03</v>
      </c>
      <c r="I62" s="7">
        <f t="shared" si="2"/>
        <v>2676120.4246764062</v>
      </c>
      <c r="J62" s="7">
        <v>0</v>
      </c>
      <c r="K62" s="14">
        <f t="shared" si="3"/>
        <v>12387.042038064857</v>
      </c>
      <c r="L62" s="1">
        <v>241</v>
      </c>
      <c r="M62" s="7">
        <v>3381859.41</v>
      </c>
      <c r="N62" s="7">
        <v>-253278.69099599414</v>
      </c>
      <c r="O62" s="7">
        <f t="shared" si="4"/>
        <v>3128580.7190040061</v>
      </c>
      <c r="P62" s="7">
        <v>302850.52</v>
      </c>
      <c r="Q62" s="7">
        <v>46798.585599999999</v>
      </c>
      <c r="R62" s="7">
        <f t="shared" si="5"/>
        <v>2778931.6134040062</v>
      </c>
      <c r="S62" s="7">
        <v>0</v>
      </c>
      <c r="T62" s="14">
        <f t="shared" si="6"/>
        <v>12981.662734456457</v>
      </c>
      <c r="U62" s="1">
        <f t="shared" si="8"/>
        <v>-2.7000000000000171</v>
      </c>
      <c r="V62" s="7">
        <f t="shared" si="8"/>
        <v>75330.280000000261</v>
      </c>
      <c r="W62" s="7">
        <f t="shared" si="8"/>
        <v>34528.294327599695</v>
      </c>
      <c r="X62" s="7">
        <f t="shared" si="7"/>
        <v>109858.57432760019</v>
      </c>
      <c r="Y62" s="7">
        <f t="shared" si="7"/>
        <v>12551.830000000016</v>
      </c>
      <c r="Z62" s="7">
        <f t="shared" si="7"/>
        <v>-5504.4444000000003</v>
      </c>
      <c r="AA62" s="7">
        <f t="shared" si="7"/>
        <v>102811.18872760003</v>
      </c>
      <c r="AB62" s="7">
        <f t="shared" si="7"/>
        <v>0</v>
      </c>
      <c r="AC62" s="14">
        <f t="shared" si="7"/>
        <v>594.62069639159927</v>
      </c>
    </row>
    <row r="63" spans="1:29" x14ac:dyDescent="0.25">
      <c r="A63" s="7" t="s">
        <v>79</v>
      </c>
      <c r="B63" s="7" t="s">
        <v>91</v>
      </c>
      <c r="C63" s="1">
        <v>6464</v>
      </c>
      <c r="D63" s="7">
        <v>54653085.460000001</v>
      </c>
      <c r="E63" s="7">
        <v>-4757115.1338610286</v>
      </c>
      <c r="F63" s="7">
        <f t="shared" si="1"/>
        <v>49895970.326138973</v>
      </c>
      <c r="G63" s="7">
        <v>11896363.51</v>
      </c>
      <c r="H63" s="7">
        <v>1497508.36</v>
      </c>
      <c r="I63" s="7">
        <f t="shared" si="2"/>
        <v>36502098.456138976</v>
      </c>
      <c r="J63" s="7">
        <v>0</v>
      </c>
      <c r="K63" s="14">
        <f t="shared" si="3"/>
        <v>7719.0548153061527</v>
      </c>
      <c r="L63" s="1">
        <v>6591.3</v>
      </c>
      <c r="M63" s="7">
        <v>57240798.549999997</v>
      </c>
      <c r="N63" s="7">
        <v>-4286953.6461036382</v>
      </c>
      <c r="O63" s="7">
        <f t="shared" si="4"/>
        <v>52953844.903896362</v>
      </c>
      <c r="P63" s="7">
        <v>13017442.689999999</v>
      </c>
      <c r="Q63" s="7">
        <v>1542433.6108000001</v>
      </c>
      <c r="R63" s="7">
        <f t="shared" si="5"/>
        <v>38393968.603096366</v>
      </c>
      <c r="S63" s="7">
        <v>0</v>
      </c>
      <c r="T63" s="14">
        <f t="shared" si="6"/>
        <v>8033.8999747995631</v>
      </c>
      <c r="U63" s="1">
        <f t="shared" si="8"/>
        <v>127.30000000000018</v>
      </c>
      <c r="V63" s="7">
        <f t="shared" si="8"/>
        <v>2587713.0899999961</v>
      </c>
      <c r="W63" s="7">
        <f t="shared" si="8"/>
        <v>470161.48775739037</v>
      </c>
      <c r="X63" s="7">
        <f t="shared" si="7"/>
        <v>3057874.5777573884</v>
      </c>
      <c r="Y63" s="7">
        <f t="shared" si="7"/>
        <v>1121079.1799999997</v>
      </c>
      <c r="Z63" s="7">
        <f t="shared" si="7"/>
        <v>44925.250800000038</v>
      </c>
      <c r="AA63" s="7">
        <f t="shared" si="7"/>
        <v>1891870.14695739</v>
      </c>
      <c r="AB63" s="7">
        <f t="shared" si="7"/>
        <v>0</v>
      </c>
      <c r="AC63" s="14">
        <f t="shared" si="7"/>
        <v>314.84515949341039</v>
      </c>
    </row>
    <row r="64" spans="1:29" x14ac:dyDescent="0.25">
      <c r="A64" s="7" t="s">
        <v>79</v>
      </c>
      <c r="B64" s="7" t="s">
        <v>92</v>
      </c>
      <c r="C64" s="1">
        <v>23664.1</v>
      </c>
      <c r="D64" s="7">
        <v>200780060.34999999</v>
      </c>
      <c r="E64" s="7">
        <v>-17476302.675858393</v>
      </c>
      <c r="F64" s="7">
        <f t="shared" si="1"/>
        <v>183303757.67414159</v>
      </c>
      <c r="G64" s="7">
        <v>21596147.18</v>
      </c>
      <c r="H64" s="7">
        <v>2616947.04</v>
      </c>
      <c r="I64" s="7">
        <f t="shared" si="2"/>
        <v>159090663.45414159</v>
      </c>
      <c r="J64" s="7">
        <v>0</v>
      </c>
      <c r="K64" s="14">
        <f t="shared" si="3"/>
        <v>7746.0692641656178</v>
      </c>
      <c r="L64" s="1">
        <v>24532.2</v>
      </c>
      <c r="M64" s="7">
        <v>213974827.35999998</v>
      </c>
      <c r="N64" s="7">
        <v>-16025285.977170359</v>
      </c>
      <c r="O64" s="7">
        <f t="shared" si="4"/>
        <v>197949541.38282964</v>
      </c>
      <c r="P64" s="7">
        <v>23840396.609999999</v>
      </c>
      <c r="Q64" s="7">
        <v>1974582.0175999999</v>
      </c>
      <c r="R64" s="7">
        <f t="shared" si="5"/>
        <v>172134562.75522965</v>
      </c>
      <c r="S64" s="7">
        <v>0</v>
      </c>
      <c r="T64" s="14">
        <f t="shared" si="6"/>
        <v>8068.9681880479384</v>
      </c>
      <c r="U64" s="1">
        <f t="shared" si="8"/>
        <v>868.10000000000218</v>
      </c>
      <c r="V64" s="7">
        <f t="shared" si="8"/>
        <v>13194767.00999999</v>
      </c>
      <c r="W64" s="7">
        <f t="shared" si="8"/>
        <v>1451016.698688034</v>
      </c>
      <c r="X64" s="7">
        <f t="shared" si="8"/>
        <v>14645783.708688051</v>
      </c>
      <c r="Y64" s="7">
        <f t="shared" si="8"/>
        <v>2244249.4299999997</v>
      </c>
      <c r="Z64" s="7">
        <f t="shared" si="8"/>
        <v>-642365.02240000013</v>
      </c>
      <c r="AA64" s="7">
        <f t="shared" si="8"/>
        <v>13043899.301088065</v>
      </c>
      <c r="AB64" s="7">
        <f t="shared" si="8"/>
        <v>0</v>
      </c>
      <c r="AC64" s="14">
        <f t="shared" si="8"/>
        <v>322.89892388232056</v>
      </c>
    </row>
    <row r="65" spans="1:29" x14ac:dyDescent="0.25">
      <c r="A65" s="7" t="s">
        <v>79</v>
      </c>
      <c r="B65" s="7" t="s">
        <v>93</v>
      </c>
      <c r="C65" s="1">
        <v>195.2</v>
      </c>
      <c r="D65" s="7">
        <v>2878579.29</v>
      </c>
      <c r="E65" s="7">
        <v>-250557.36541169716</v>
      </c>
      <c r="F65" s="7">
        <f t="shared" si="1"/>
        <v>2628021.9245883031</v>
      </c>
      <c r="G65" s="7">
        <v>142118.23000000001</v>
      </c>
      <c r="H65" s="7">
        <v>11832.55</v>
      </c>
      <c r="I65" s="7">
        <f t="shared" si="2"/>
        <v>2474071.1445883033</v>
      </c>
      <c r="J65" s="7">
        <v>0</v>
      </c>
      <c r="K65" s="14">
        <f t="shared" si="3"/>
        <v>13463.227072685979</v>
      </c>
      <c r="L65" s="1">
        <v>195.3</v>
      </c>
      <c r="M65" s="7">
        <v>2957846.5100000002</v>
      </c>
      <c r="N65" s="7">
        <v>-221522.95568663799</v>
      </c>
      <c r="O65" s="7">
        <f t="shared" si="4"/>
        <v>2736323.5543133621</v>
      </c>
      <c r="P65" s="7">
        <v>150997.95000000001</v>
      </c>
      <c r="Q65" s="7">
        <v>12187.5265</v>
      </c>
      <c r="R65" s="7">
        <f t="shared" si="5"/>
        <v>2573138.0778133618</v>
      </c>
      <c r="S65" s="7">
        <v>0</v>
      </c>
      <c r="T65" s="14">
        <f t="shared" si="6"/>
        <v>14010.873293975228</v>
      </c>
      <c r="U65" s="1">
        <f t="shared" ref="U65:AC93" si="9">L65-C65</f>
        <v>0.10000000000002274</v>
      </c>
      <c r="V65" s="7">
        <f t="shared" si="9"/>
        <v>79267.220000000205</v>
      </c>
      <c r="W65" s="7">
        <f t="shared" si="9"/>
        <v>29034.409725059173</v>
      </c>
      <c r="X65" s="7">
        <f t="shared" si="9"/>
        <v>108301.62972505903</v>
      </c>
      <c r="Y65" s="7">
        <f t="shared" si="9"/>
        <v>8879.7200000000012</v>
      </c>
      <c r="Z65" s="7">
        <f t="shared" si="9"/>
        <v>354.97650000000067</v>
      </c>
      <c r="AA65" s="7">
        <f t="shared" si="9"/>
        <v>99066.933225058485</v>
      </c>
      <c r="AB65" s="7">
        <f t="shared" si="9"/>
        <v>0</v>
      </c>
      <c r="AC65" s="14">
        <f t="shared" si="9"/>
        <v>547.6462212892493</v>
      </c>
    </row>
    <row r="66" spans="1:29" x14ac:dyDescent="0.25">
      <c r="A66" s="7" t="s">
        <v>79</v>
      </c>
      <c r="B66" s="7" t="s">
        <v>94</v>
      </c>
      <c r="C66" s="1">
        <v>283</v>
      </c>
      <c r="D66" s="7">
        <v>3497987.17</v>
      </c>
      <c r="E66" s="7">
        <v>-304471.88048765488</v>
      </c>
      <c r="F66" s="7">
        <f t="shared" si="1"/>
        <v>3193515.2895123451</v>
      </c>
      <c r="G66" s="7">
        <v>473524.13</v>
      </c>
      <c r="H66" s="7">
        <v>57540.22</v>
      </c>
      <c r="I66" s="7">
        <f t="shared" si="2"/>
        <v>2662450.939512345</v>
      </c>
      <c r="J66" s="7">
        <v>0</v>
      </c>
      <c r="K66" s="14">
        <f t="shared" si="3"/>
        <v>11284.506323365176</v>
      </c>
      <c r="L66" s="1">
        <v>282.5</v>
      </c>
      <c r="M66" s="7">
        <v>3587504.0900000003</v>
      </c>
      <c r="N66" s="7">
        <v>-268680.10455170734</v>
      </c>
      <c r="O66" s="7">
        <f t="shared" si="4"/>
        <v>3318823.9854482929</v>
      </c>
      <c r="P66" s="7">
        <v>501996.9</v>
      </c>
      <c r="Q66" s="7">
        <v>59266.426599999999</v>
      </c>
      <c r="R66" s="7">
        <f t="shared" si="5"/>
        <v>2757560.6588482931</v>
      </c>
      <c r="S66" s="7">
        <v>0</v>
      </c>
      <c r="T66" s="14">
        <f t="shared" si="6"/>
        <v>11748.049506011655</v>
      </c>
      <c r="U66" s="1">
        <f t="shared" si="9"/>
        <v>-0.5</v>
      </c>
      <c r="V66" s="7">
        <f t="shared" si="9"/>
        <v>89516.920000000391</v>
      </c>
      <c r="W66" s="7">
        <f t="shared" si="9"/>
        <v>35791.775935947546</v>
      </c>
      <c r="X66" s="7">
        <f t="shared" si="9"/>
        <v>125308.69593594782</v>
      </c>
      <c r="Y66" s="7">
        <f t="shared" si="9"/>
        <v>28472.770000000019</v>
      </c>
      <c r="Z66" s="7">
        <f t="shared" si="9"/>
        <v>1726.2065999999977</v>
      </c>
      <c r="AA66" s="7">
        <f t="shared" si="9"/>
        <v>95109.719335948117</v>
      </c>
      <c r="AB66" s="7">
        <f t="shared" si="9"/>
        <v>0</v>
      </c>
      <c r="AC66" s="14">
        <f t="shared" si="9"/>
        <v>463.54318264647918</v>
      </c>
    </row>
    <row r="67" spans="1:29" x14ac:dyDescent="0.25">
      <c r="A67" s="7" t="s">
        <v>95</v>
      </c>
      <c r="B67" s="7" t="s">
        <v>96</v>
      </c>
      <c r="C67" s="1">
        <v>3645.2999999999997</v>
      </c>
      <c r="D67" s="7">
        <v>30810914.018999998</v>
      </c>
      <c r="E67" s="7">
        <v>-2681844.2935879542</v>
      </c>
      <c r="F67" s="7">
        <f t="shared" si="1"/>
        <v>28129069.725412045</v>
      </c>
      <c r="G67" s="7">
        <v>6481755.1600000001</v>
      </c>
      <c r="H67" s="7">
        <v>1005340.8</v>
      </c>
      <c r="I67" s="7">
        <f t="shared" si="2"/>
        <v>20641973.765412044</v>
      </c>
      <c r="J67" s="7">
        <v>0</v>
      </c>
      <c r="K67" s="14">
        <f t="shared" si="3"/>
        <v>7716.5308000471969</v>
      </c>
      <c r="L67" s="1">
        <v>3618.2</v>
      </c>
      <c r="M67" s="7">
        <v>31398811.964000002</v>
      </c>
      <c r="N67" s="7">
        <v>-2351561.3835263718</v>
      </c>
      <c r="O67" s="7">
        <f t="shared" si="4"/>
        <v>29047250.580473632</v>
      </c>
      <c r="P67" s="7">
        <v>6676072.54</v>
      </c>
      <c r="Q67" s="7">
        <v>1035501.0240000001</v>
      </c>
      <c r="R67" s="7">
        <f t="shared" si="5"/>
        <v>21335677.016473632</v>
      </c>
      <c r="S67" s="7">
        <v>0</v>
      </c>
      <c r="T67" s="14">
        <f t="shared" si="6"/>
        <v>8028.0942403608515</v>
      </c>
      <c r="U67" s="1">
        <f t="shared" si="9"/>
        <v>-27.099999999999909</v>
      </c>
      <c r="V67" s="7">
        <f t="shared" si="9"/>
        <v>587897.94500000402</v>
      </c>
      <c r="W67" s="7">
        <f t="shared" si="9"/>
        <v>330282.91006158246</v>
      </c>
      <c r="X67" s="7">
        <f t="shared" si="9"/>
        <v>918180.85506158695</v>
      </c>
      <c r="Y67" s="7">
        <f t="shared" si="9"/>
        <v>194317.37999999989</v>
      </c>
      <c r="Z67" s="7">
        <f t="shared" si="9"/>
        <v>30160.224000000046</v>
      </c>
      <c r="AA67" s="7">
        <f t="shared" si="9"/>
        <v>693703.25106158853</v>
      </c>
      <c r="AB67" s="7">
        <f t="shared" si="9"/>
        <v>0</v>
      </c>
      <c r="AC67" s="14">
        <f t="shared" si="9"/>
        <v>311.56344031365461</v>
      </c>
    </row>
    <row r="68" spans="1:29" x14ac:dyDescent="0.25">
      <c r="A68" s="7" t="s">
        <v>95</v>
      </c>
      <c r="B68" s="7" t="s">
        <v>97</v>
      </c>
      <c r="C68" s="1">
        <v>1336.6</v>
      </c>
      <c r="D68" s="7">
        <v>11814988.950000001</v>
      </c>
      <c r="E68" s="7">
        <v>-1028400.5425747068</v>
      </c>
      <c r="F68" s="7">
        <f t="shared" si="1"/>
        <v>10786588.407425294</v>
      </c>
      <c r="G68" s="7">
        <v>2166128.38</v>
      </c>
      <c r="H68" s="7">
        <v>395136.44</v>
      </c>
      <c r="I68" s="7">
        <f t="shared" si="2"/>
        <v>8225323.5874252925</v>
      </c>
      <c r="J68" s="7">
        <v>0</v>
      </c>
      <c r="K68" s="14">
        <f t="shared" si="3"/>
        <v>8070.1693905620941</v>
      </c>
      <c r="L68" s="1">
        <v>1341.3</v>
      </c>
      <c r="M68" s="7">
        <v>12176291.220000001</v>
      </c>
      <c r="N68" s="7">
        <v>-911922.91798659263</v>
      </c>
      <c r="O68" s="7">
        <f t="shared" si="4"/>
        <v>11264368.302013408</v>
      </c>
      <c r="P68" s="7">
        <v>2192945.91</v>
      </c>
      <c r="Q68" s="7">
        <v>406990.53320000001</v>
      </c>
      <c r="R68" s="7">
        <f t="shared" si="5"/>
        <v>8664431.8588134088</v>
      </c>
      <c r="S68" s="7">
        <v>0</v>
      </c>
      <c r="T68" s="14">
        <f t="shared" si="6"/>
        <v>8398.0975933895534</v>
      </c>
      <c r="U68" s="1">
        <f t="shared" si="9"/>
        <v>4.7000000000000455</v>
      </c>
      <c r="V68" s="7">
        <f t="shared" si="9"/>
        <v>361302.26999999955</v>
      </c>
      <c r="W68" s="7">
        <f t="shared" si="9"/>
        <v>116477.62458811421</v>
      </c>
      <c r="X68" s="7">
        <f t="shared" si="9"/>
        <v>477779.89458811469</v>
      </c>
      <c r="Y68" s="7">
        <f t="shared" si="9"/>
        <v>26817.530000000261</v>
      </c>
      <c r="Z68" s="7">
        <f t="shared" si="9"/>
        <v>11854.093200000003</v>
      </c>
      <c r="AA68" s="7">
        <f t="shared" si="9"/>
        <v>439108.27138811629</v>
      </c>
      <c r="AB68" s="7">
        <f t="shared" si="9"/>
        <v>0</v>
      </c>
      <c r="AC68" s="14">
        <f t="shared" si="9"/>
        <v>327.92820282745924</v>
      </c>
    </row>
    <row r="69" spans="1:29" x14ac:dyDescent="0.25">
      <c r="A69" s="7" t="s">
        <v>95</v>
      </c>
      <c r="B69" s="7" t="s">
        <v>98</v>
      </c>
      <c r="C69" s="1">
        <v>205.3</v>
      </c>
      <c r="D69" s="7">
        <v>2919182.6999999997</v>
      </c>
      <c r="E69" s="7">
        <v>-254091.56836788217</v>
      </c>
      <c r="F69" s="7">
        <f t="shared" ref="F69:F132" si="10">D69+E69</f>
        <v>2665091.1316321176</v>
      </c>
      <c r="G69" s="7">
        <v>1291951.2</v>
      </c>
      <c r="H69" s="7">
        <v>220765</v>
      </c>
      <c r="I69" s="7">
        <f t="shared" ref="I69:I132" si="11">F69-G69-H69</f>
        <v>1152374.9316321176</v>
      </c>
      <c r="J69" s="7">
        <v>0</v>
      </c>
      <c r="K69" s="14">
        <f t="shared" ref="K69:K132" si="12">F69/C69</f>
        <v>12981.447304588979</v>
      </c>
      <c r="L69" s="1">
        <v>203</v>
      </c>
      <c r="M69" s="7">
        <v>2976807.11</v>
      </c>
      <c r="N69" s="7">
        <v>-222942.97803715273</v>
      </c>
      <c r="O69" s="7">
        <f t="shared" ref="O69:O132" si="13">M69+N69</f>
        <v>2753864.131962847</v>
      </c>
      <c r="P69" s="7">
        <v>1335680.6499999999</v>
      </c>
      <c r="Q69" s="7">
        <v>227387.95</v>
      </c>
      <c r="R69" s="7">
        <f t="shared" ref="R69:R132" si="14">O69-P69-Q69</f>
        <v>1190795.5319628471</v>
      </c>
      <c r="S69" s="7">
        <v>0</v>
      </c>
      <c r="T69" s="14">
        <f t="shared" ref="T69:T132" si="15">O69/L69</f>
        <v>13565.833162378556</v>
      </c>
      <c r="U69" s="1">
        <f t="shared" si="9"/>
        <v>-2.3000000000000114</v>
      </c>
      <c r="V69" s="7">
        <f t="shared" si="9"/>
        <v>57624.410000000149</v>
      </c>
      <c r="W69" s="7">
        <f t="shared" si="9"/>
        <v>31148.590330729436</v>
      </c>
      <c r="X69" s="7">
        <f t="shared" si="9"/>
        <v>88773.00033072941</v>
      </c>
      <c r="Y69" s="7">
        <f t="shared" si="9"/>
        <v>43729.449999999953</v>
      </c>
      <c r="Z69" s="7">
        <f t="shared" si="9"/>
        <v>6622.9500000000116</v>
      </c>
      <c r="AA69" s="7">
        <f t="shared" si="9"/>
        <v>38420.600330729503</v>
      </c>
      <c r="AB69" s="7">
        <f t="shared" si="9"/>
        <v>0</v>
      </c>
      <c r="AC69" s="14">
        <f t="shared" si="9"/>
        <v>584.38585778957713</v>
      </c>
    </row>
    <row r="70" spans="1:29" x14ac:dyDescent="0.25">
      <c r="A70" s="7" t="s">
        <v>99</v>
      </c>
      <c r="B70" s="7" t="s">
        <v>100</v>
      </c>
      <c r="C70" s="1">
        <v>6133.3</v>
      </c>
      <c r="D70" s="7">
        <v>56319401.120000005</v>
      </c>
      <c r="E70" s="7">
        <v>-4902154.6202369109</v>
      </c>
      <c r="F70" s="7">
        <f t="shared" si="10"/>
        <v>51417246.499763094</v>
      </c>
      <c r="G70" s="7">
        <v>23309128.41</v>
      </c>
      <c r="H70" s="7">
        <v>1486533.19</v>
      </c>
      <c r="I70" s="7">
        <f t="shared" si="11"/>
        <v>26621584.899763092</v>
      </c>
      <c r="J70" s="7">
        <v>0</v>
      </c>
      <c r="K70" s="14">
        <f t="shared" si="12"/>
        <v>8383.2922732889456</v>
      </c>
      <c r="L70" s="1">
        <v>6167.5</v>
      </c>
      <c r="M70" s="7">
        <v>58164510.399999999</v>
      </c>
      <c r="N70" s="7">
        <v>-4356133.496553272</v>
      </c>
      <c r="O70" s="7">
        <f t="shared" si="13"/>
        <v>53808376.903446727</v>
      </c>
      <c r="P70" s="7">
        <v>24401516.260000002</v>
      </c>
      <c r="Q70" s="7">
        <v>1264869.0151</v>
      </c>
      <c r="R70" s="7">
        <f t="shared" si="14"/>
        <v>28141991.628346726</v>
      </c>
      <c r="S70" s="7">
        <v>0</v>
      </c>
      <c r="T70" s="14">
        <f t="shared" si="15"/>
        <v>8724.5037541056718</v>
      </c>
      <c r="U70" s="1">
        <f t="shared" si="9"/>
        <v>34.199999999999818</v>
      </c>
      <c r="V70" s="7">
        <f t="shared" si="9"/>
        <v>1845109.2799999937</v>
      </c>
      <c r="W70" s="7">
        <f t="shared" si="9"/>
        <v>546021.12368363887</v>
      </c>
      <c r="X70" s="7">
        <f t="shared" si="9"/>
        <v>2391130.4036836326</v>
      </c>
      <c r="Y70" s="7">
        <f t="shared" si="9"/>
        <v>1092387.8500000015</v>
      </c>
      <c r="Z70" s="7">
        <f t="shared" si="9"/>
        <v>-221664.17489999998</v>
      </c>
      <c r="AA70" s="7">
        <f t="shared" si="9"/>
        <v>1520406.7285836339</v>
      </c>
      <c r="AB70" s="7">
        <f t="shared" si="9"/>
        <v>0</v>
      </c>
      <c r="AC70" s="14">
        <f t="shared" si="9"/>
        <v>341.21148081672618</v>
      </c>
    </row>
    <row r="71" spans="1:29" x14ac:dyDescent="0.25">
      <c r="A71" s="7" t="s">
        <v>99</v>
      </c>
      <c r="B71" s="7" t="s">
        <v>101</v>
      </c>
      <c r="C71" s="1">
        <v>4740.8</v>
      </c>
      <c r="D71" s="7">
        <v>40693858.769999996</v>
      </c>
      <c r="E71" s="7">
        <v>-3542075.8001239169</v>
      </c>
      <c r="F71" s="7">
        <f t="shared" si="10"/>
        <v>37151782.969876081</v>
      </c>
      <c r="G71" s="7">
        <v>3668139.02</v>
      </c>
      <c r="H71" s="7">
        <v>246433.76</v>
      </c>
      <c r="I71" s="7">
        <f t="shared" si="11"/>
        <v>33237210.18987608</v>
      </c>
      <c r="J71" s="7">
        <v>0</v>
      </c>
      <c r="K71" s="14">
        <f t="shared" si="12"/>
        <v>7836.6062626299527</v>
      </c>
      <c r="L71" s="1">
        <v>4712.2</v>
      </c>
      <c r="M71" s="7">
        <v>41526666.799999997</v>
      </c>
      <c r="N71" s="7">
        <v>-3110070.092633096</v>
      </c>
      <c r="O71" s="7">
        <f t="shared" si="13"/>
        <v>38416596.707366899</v>
      </c>
      <c r="P71" s="7">
        <v>3906625.45</v>
      </c>
      <c r="Q71" s="7">
        <v>253826.77280000001</v>
      </c>
      <c r="R71" s="7">
        <f t="shared" si="14"/>
        <v>34256144.484566897</v>
      </c>
      <c r="S71" s="7">
        <v>0</v>
      </c>
      <c r="T71" s="14">
        <f t="shared" si="15"/>
        <v>8152.5819590354613</v>
      </c>
      <c r="U71" s="1">
        <f t="shared" si="9"/>
        <v>-28.600000000000364</v>
      </c>
      <c r="V71" s="7">
        <f t="shared" si="9"/>
        <v>832808.03000000119</v>
      </c>
      <c r="W71" s="7">
        <f t="shared" si="9"/>
        <v>432005.7074908209</v>
      </c>
      <c r="X71" s="7">
        <f t="shared" si="9"/>
        <v>1264813.7374908179</v>
      </c>
      <c r="Y71" s="7">
        <f t="shared" si="9"/>
        <v>238486.43000000017</v>
      </c>
      <c r="Z71" s="7">
        <f t="shared" si="9"/>
        <v>7393.0127999999968</v>
      </c>
      <c r="AA71" s="7">
        <f t="shared" si="9"/>
        <v>1018934.2946908176</v>
      </c>
      <c r="AB71" s="7">
        <f t="shared" si="9"/>
        <v>0</v>
      </c>
      <c r="AC71" s="14">
        <f t="shared" si="9"/>
        <v>315.97569640550864</v>
      </c>
    </row>
    <row r="72" spans="1:29" x14ac:dyDescent="0.25">
      <c r="A72" s="7" t="s">
        <v>99</v>
      </c>
      <c r="B72" s="7" t="s">
        <v>102</v>
      </c>
      <c r="C72" s="1">
        <v>1163.4000000000001</v>
      </c>
      <c r="D72" s="7">
        <v>10892898.810000001</v>
      </c>
      <c r="E72" s="7">
        <v>-948139.9511944002</v>
      </c>
      <c r="F72" s="7">
        <f t="shared" si="10"/>
        <v>9944758.8588056006</v>
      </c>
      <c r="G72" s="7">
        <v>1547996.68</v>
      </c>
      <c r="H72" s="7">
        <v>106247.78</v>
      </c>
      <c r="I72" s="7">
        <f t="shared" si="11"/>
        <v>8290514.3988056006</v>
      </c>
      <c r="J72" s="7">
        <v>0</v>
      </c>
      <c r="K72" s="14">
        <f t="shared" si="12"/>
        <v>8548.013459520027</v>
      </c>
      <c r="L72" s="1">
        <v>1170.7</v>
      </c>
      <c r="M72" s="7">
        <v>11255433.789999999</v>
      </c>
      <c r="N72" s="7">
        <v>-842956.84453756781</v>
      </c>
      <c r="O72" s="7">
        <f t="shared" si="13"/>
        <v>10412476.945462432</v>
      </c>
      <c r="P72" s="7">
        <v>1533287.24</v>
      </c>
      <c r="Q72" s="7">
        <v>109435.21339999999</v>
      </c>
      <c r="R72" s="7">
        <f t="shared" si="14"/>
        <v>8769754.4920624308</v>
      </c>
      <c r="S72" s="7">
        <v>0</v>
      </c>
      <c r="T72" s="14">
        <f t="shared" si="15"/>
        <v>8894.2316096885897</v>
      </c>
      <c r="U72" s="1">
        <f t="shared" si="9"/>
        <v>7.2999999999999545</v>
      </c>
      <c r="V72" s="7">
        <f t="shared" si="9"/>
        <v>362534.97999999858</v>
      </c>
      <c r="W72" s="7">
        <f t="shared" si="9"/>
        <v>105183.10665683239</v>
      </c>
      <c r="X72" s="7">
        <f t="shared" si="9"/>
        <v>467718.0866568312</v>
      </c>
      <c r="Y72" s="7">
        <f t="shared" si="9"/>
        <v>-14709.439999999944</v>
      </c>
      <c r="Z72" s="7">
        <f t="shared" si="9"/>
        <v>3187.4333999999944</v>
      </c>
      <c r="AA72" s="7">
        <f t="shared" si="9"/>
        <v>479240.09325683024</v>
      </c>
      <c r="AB72" s="7">
        <f t="shared" si="9"/>
        <v>0</v>
      </c>
      <c r="AC72" s="14">
        <f t="shared" si="9"/>
        <v>346.21815016856272</v>
      </c>
    </row>
    <row r="73" spans="1:29" x14ac:dyDescent="0.25">
      <c r="A73" s="7" t="s">
        <v>103</v>
      </c>
      <c r="B73" s="7" t="s">
        <v>103</v>
      </c>
      <c r="C73" s="1">
        <v>441.6</v>
      </c>
      <c r="D73" s="7">
        <v>4655577.1899999995</v>
      </c>
      <c r="E73" s="7">
        <v>-405230.85789212084</v>
      </c>
      <c r="F73" s="7">
        <f t="shared" si="10"/>
        <v>4250346.3321078783</v>
      </c>
      <c r="G73" s="7">
        <v>1301266.8799999999</v>
      </c>
      <c r="H73" s="7">
        <v>99613.06</v>
      </c>
      <c r="I73" s="7">
        <f t="shared" si="11"/>
        <v>2849466.3921078783</v>
      </c>
      <c r="J73" s="7">
        <v>0</v>
      </c>
      <c r="K73" s="14">
        <f t="shared" si="12"/>
        <v>9624.8784694471869</v>
      </c>
      <c r="L73" s="1">
        <v>442.5</v>
      </c>
      <c r="M73" s="7">
        <v>4785425.1000000006</v>
      </c>
      <c r="N73" s="7">
        <v>-358396.39034177782</v>
      </c>
      <c r="O73" s="7">
        <f t="shared" si="13"/>
        <v>4427028.7096582223</v>
      </c>
      <c r="P73" s="7">
        <v>1326018.8700000001</v>
      </c>
      <c r="Q73" s="7">
        <v>102601.4518</v>
      </c>
      <c r="R73" s="7">
        <f t="shared" si="14"/>
        <v>2998408.3878582222</v>
      </c>
      <c r="S73" s="7">
        <v>0</v>
      </c>
      <c r="T73" s="14">
        <f t="shared" si="15"/>
        <v>10004.584654594853</v>
      </c>
      <c r="U73" s="1">
        <f t="shared" si="9"/>
        <v>0.89999999999997726</v>
      </c>
      <c r="V73" s="7">
        <f t="shared" si="9"/>
        <v>129847.91000000108</v>
      </c>
      <c r="W73" s="7">
        <f t="shared" si="9"/>
        <v>46834.467550343019</v>
      </c>
      <c r="X73" s="7">
        <f t="shared" si="9"/>
        <v>176682.37755034398</v>
      </c>
      <c r="Y73" s="7">
        <f t="shared" si="9"/>
        <v>24751.990000000224</v>
      </c>
      <c r="Z73" s="7">
        <f t="shared" si="9"/>
        <v>2988.3917999999976</v>
      </c>
      <c r="AA73" s="7">
        <f t="shared" si="9"/>
        <v>148941.99575034389</v>
      </c>
      <c r="AB73" s="7">
        <f t="shared" si="9"/>
        <v>0</v>
      </c>
      <c r="AC73" s="14">
        <f t="shared" si="9"/>
        <v>379.70618514766647</v>
      </c>
    </row>
    <row r="74" spans="1:29" x14ac:dyDescent="0.25">
      <c r="A74" s="7" t="s">
        <v>104</v>
      </c>
      <c r="B74" s="7" t="s">
        <v>105</v>
      </c>
      <c r="C74" s="1">
        <v>420.8</v>
      </c>
      <c r="D74" s="7">
        <v>4566543.1399999997</v>
      </c>
      <c r="E74" s="7">
        <v>-397481.15404431289</v>
      </c>
      <c r="F74" s="7">
        <f t="shared" si="10"/>
        <v>4169061.9859556868</v>
      </c>
      <c r="G74" s="7">
        <v>1647713.48</v>
      </c>
      <c r="H74" s="7">
        <v>130428.86</v>
      </c>
      <c r="I74" s="7">
        <f t="shared" si="11"/>
        <v>2390919.6459556869</v>
      </c>
      <c r="J74" s="7">
        <v>0</v>
      </c>
      <c r="K74" s="14">
        <f t="shared" si="12"/>
        <v>9907.4666966627537</v>
      </c>
      <c r="L74" s="1">
        <v>420.1</v>
      </c>
      <c r="M74" s="7">
        <v>4688270.34</v>
      </c>
      <c r="N74" s="7">
        <v>-351120.14746661048</v>
      </c>
      <c r="O74" s="7">
        <f t="shared" si="13"/>
        <v>4337150.1925333897</v>
      </c>
      <c r="P74" s="7">
        <v>1615545.48</v>
      </c>
      <c r="Q74" s="7">
        <v>154461.4883</v>
      </c>
      <c r="R74" s="7">
        <f t="shared" si="14"/>
        <v>2567143.2242333898</v>
      </c>
      <c r="S74" s="7">
        <v>0</v>
      </c>
      <c r="T74" s="14">
        <f t="shared" si="15"/>
        <v>10324.089960803118</v>
      </c>
      <c r="U74" s="1">
        <f t="shared" si="9"/>
        <v>-0.69999999999998863</v>
      </c>
      <c r="V74" s="7">
        <f t="shared" si="9"/>
        <v>121727.20000000019</v>
      </c>
      <c r="W74" s="7">
        <f t="shared" si="9"/>
        <v>46361.006577702414</v>
      </c>
      <c r="X74" s="7">
        <f t="shared" si="9"/>
        <v>168088.20657770289</v>
      </c>
      <c r="Y74" s="7">
        <f t="shared" si="9"/>
        <v>-32168</v>
      </c>
      <c r="Z74" s="7">
        <f t="shared" si="9"/>
        <v>24032.628299999997</v>
      </c>
      <c r="AA74" s="7">
        <f t="shared" si="9"/>
        <v>176223.57827770291</v>
      </c>
      <c r="AB74" s="7">
        <f t="shared" si="9"/>
        <v>0</v>
      </c>
      <c r="AC74" s="14">
        <f t="shared" si="9"/>
        <v>416.62326414036397</v>
      </c>
    </row>
    <row r="75" spans="1:29" x14ac:dyDescent="0.25">
      <c r="A75" s="7" t="s">
        <v>104</v>
      </c>
      <c r="B75" s="7" t="s">
        <v>106</v>
      </c>
      <c r="C75" s="1">
        <v>1302.5</v>
      </c>
      <c r="D75" s="7">
        <v>11679295.41</v>
      </c>
      <c r="E75" s="7">
        <v>-1016589.5023147087</v>
      </c>
      <c r="F75" s="7">
        <f t="shared" si="10"/>
        <v>10662705.907685291</v>
      </c>
      <c r="G75" s="7">
        <v>6511799.3099999996</v>
      </c>
      <c r="H75" s="7">
        <v>532418.80000000005</v>
      </c>
      <c r="I75" s="7">
        <f t="shared" si="11"/>
        <v>3618487.7976852916</v>
      </c>
      <c r="J75" s="7">
        <v>0</v>
      </c>
      <c r="K75" s="14">
        <f t="shared" si="12"/>
        <v>8186.3385087794941</v>
      </c>
      <c r="L75" s="1">
        <v>1320.9</v>
      </c>
      <c r="M75" s="7">
        <v>12154634.99</v>
      </c>
      <c r="N75" s="7">
        <v>-910301.01094631501</v>
      </c>
      <c r="O75" s="7">
        <f t="shared" si="13"/>
        <v>11244333.979053685</v>
      </c>
      <c r="P75" s="7">
        <v>6858076.8399999999</v>
      </c>
      <c r="Q75" s="7">
        <v>548391.36400000006</v>
      </c>
      <c r="R75" s="7">
        <f t="shared" si="14"/>
        <v>3837865.7750536855</v>
      </c>
      <c r="S75" s="7">
        <v>0</v>
      </c>
      <c r="T75" s="14">
        <f t="shared" si="15"/>
        <v>8512.6307661849387</v>
      </c>
      <c r="U75" s="1">
        <f t="shared" si="9"/>
        <v>18.400000000000091</v>
      </c>
      <c r="V75" s="7">
        <f t="shared" si="9"/>
        <v>475339.58000000007</v>
      </c>
      <c r="W75" s="7">
        <f t="shared" si="9"/>
        <v>106288.49136839365</v>
      </c>
      <c r="X75" s="7">
        <f t="shared" si="9"/>
        <v>581628.07136839442</v>
      </c>
      <c r="Y75" s="7">
        <f t="shared" si="9"/>
        <v>346277.53000000026</v>
      </c>
      <c r="Z75" s="7">
        <f t="shared" si="9"/>
        <v>15972.564000000013</v>
      </c>
      <c r="AA75" s="7">
        <f t="shared" si="9"/>
        <v>219377.97736839391</v>
      </c>
      <c r="AB75" s="7">
        <f t="shared" si="9"/>
        <v>0</v>
      </c>
      <c r="AC75" s="14">
        <f t="shared" si="9"/>
        <v>326.29225740544462</v>
      </c>
    </row>
    <row r="76" spans="1:29" x14ac:dyDescent="0.25">
      <c r="A76" s="7" t="s">
        <v>107</v>
      </c>
      <c r="B76" s="7" t="s">
        <v>107</v>
      </c>
      <c r="C76" s="1">
        <v>1987.7</v>
      </c>
      <c r="D76" s="7">
        <v>17502426.640000001</v>
      </c>
      <c r="E76" s="7">
        <v>-1523446.6260715378</v>
      </c>
      <c r="F76" s="7">
        <f t="shared" si="10"/>
        <v>15978980.013928462</v>
      </c>
      <c r="G76" s="7">
        <v>8458549.4900000002</v>
      </c>
      <c r="H76" s="7">
        <v>574802.74</v>
      </c>
      <c r="I76" s="7">
        <f t="shared" si="11"/>
        <v>6945627.7839284614</v>
      </c>
      <c r="J76" s="7">
        <v>0</v>
      </c>
      <c r="K76" s="14">
        <f t="shared" si="12"/>
        <v>8038.9294229151592</v>
      </c>
      <c r="L76" s="1">
        <v>2026.9</v>
      </c>
      <c r="M76" s="7">
        <v>18294298.849999998</v>
      </c>
      <c r="N76" s="7">
        <v>-1370120.8429056252</v>
      </c>
      <c r="O76" s="7">
        <f t="shared" si="13"/>
        <v>16924178.007094372</v>
      </c>
      <c r="P76" s="7">
        <v>8953608.8100000005</v>
      </c>
      <c r="Q76" s="7">
        <v>592046.82219999994</v>
      </c>
      <c r="R76" s="7">
        <f t="shared" si="14"/>
        <v>7378522.3748943713</v>
      </c>
      <c r="S76" s="7">
        <v>0</v>
      </c>
      <c r="T76" s="14">
        <f t="shared" si="15"/>
        <v>8349.7844033224974</v>
      </c>
      <c r="U76" s="1">
        <f t="shared" si="9"/>
        <v>39.200000000000045</v>
      </c>
      <c r="V76" s="7">
        <f t="shared" si="9"/>
        <v>791872.20999999717</v>
      </c>
      <c r="W76" s="7">
        <f t="shared" si="9"/>
        <v>153325.78316591261</v>
      </c>
      <c r="X76" s="7">
        <f t="shared" si="9"/>
        <v>945197.99316591024</v>
      </c>
      <c r="Y76" s="7">
        <f t="shared" si="9"/>
        <v>495059.3200000003</v>
      </c>
      <c r="Z76" s="7">
        <f t="shared" si="9"/>
        <v>17244.082199999946</v>
      </c>
      <c r="AA76" s="7">
        <f t="shared" si="9"/>
        <v>432894.59096590988</v>
      </c>
      <c r="AB76" s="7">
        <f t="shared" si="9"/>
        <v>0</v>
      </c>
      <c r="AC76" s="14">
        <f t="shared" si="9"/>
        <v>310.85498040733819</v>
      </c>
    </row>
    <row r="77" spans="1:29" x14ac:dyDescent="0.25">
      <c r="A77" s="7" t="s">
        <v>108</v>
      </c>
      <c r="B77" s="7" t="s">
        <v>108</v>
      </c>
      <c r="C77" s="1">
        <v>87.3</v>
      </c>
      <c r="D77" s="7">
        <v>1587225.9700000002</v>
      </c>
      <c r="E77" s="7">
        <v>-138155.35974214054</v>
      </c>
      <c r="F77" s="7">
        <f t="shared" si="10"/>
        <v>1449070.6102578596</v>
      </c>
      <c r="G77" s="7">
        <v>978826.27</v>
      </c>
      <c r="H77" s="7">
        <v>72253.37</v>
      </c>
      <c r="I77" s="7">
        <f t="shared" si="11"/>
        <v>397990.97025785956</v>
      </c>
      <c r="J77" s="7">
        <v>0</v>
      </c>
      <c r="K77" s="14">
        <f t="shared" si="12"/>
        <v>16598.746967443982</v>
      </c>
      <c r="L77" s="1">
        <v>86.1</v>
      </c>
      <c r="M77" s="7">
        <v>1613606.83</v>
      </c>
      <c r="N77" s="7">
        <v>-120848.37840275437</v>
      </c>
      <c r="O77" s="7">
        <f t="shared" si="13"/>
        <v>1492758.4515972456</v>
      </c>
      <c r="P77" s="7">
        <v>978024.21</v>
      </c>
      <c r="Q77" s="7">
        <v>69886.890500000009</v>
      </c>
      <c r="R77" s="7">
        <f t="shared" si="14"/>
        <v>444847.3510972457</v>
      </c>
      <c r="S77" s="7">
        <v>0</v>
      </c>
      <c r="T77" s="14">
        <f t="shared" si="15"/>
        <v>17337.496534230497</v>
      </c>
      <c r="U77" s="1">
        <f t="shared" si="9"/>
        <v>-1.2000000000000028</v>
      </c>
      <c r="V77" s="7">
        <f t="shared" si="9"/>
        <v>26380.85999999987</v>
      </c>
      <c r="W77" s="7">
        <f t="shared" si="9"/>
        <v>17306.98133938617</v>
      </c>
      <c r="X77" s="7">
        <f t="shared" si="9"/>
        <v>43687.841339386068</v>
      </c>
      <c r="Y77" s="7">
        <f t="shared" si="9"/>
        <v>-802.06000000005588</v>
      </c>
      <c r="Z77" s="7">
        <f t="shared" si="9"/>
        <v>-2366.4794999999867</v>
      </c>
      <c r="AA77" s="7">
        <f t="shared" si="9"/>
        <v>46856.38083938614</v>
      </c>
      <c r="AB77" s="7">
        <f t="shared" si="9"/>
        <v>0</v>
      </c>
      <c r="AC77" s="14">
        <f t="shared" si="9"/>
        <v>738.74956678651506</v>
      </c>
    </row>
    <row r="78" spans="1:29" x14ac:dyDescent="0.25">
      <c r="A78" s="7" t="s">
        <v>109</v>
      </c>
      <c r="B78" s="7" t="s">
        <v>109</v>
      </c>
      <c r="C78" s="1">
        <v>517</v>
      </c>
      <c r="D78" s="7">
        <v>5076331.58</v>
      </c>
      <c r="E78" s="7">
        <v>-441854.17127801193</v>
      </c>
      <c r="F78" s="7">
        <f t="shared" si="10"/>
        <v>4634477.4087219881</v>
      </c>
      <c r="G78" s="7">
        <v>2209169.65</v>
      </c>
      <c r="H78" s="7">
        <v>247193.77</v>
      </c>
      <c r="I78" s="7">
        <f t="shared" si="11"/>
        <v>2178113.9887219882</v>
      </c>
      <c r="J78" s="7">
        <v>0</v>
      </c>
      <c r="K78" s="14">
        <f t="shared" si="12"/>
        <v>8964.1729375667073</v>
      </c>
      <c r="L78" s="1">
        <v>511.4</v>
      </c>
      <c r="M78" s="7">
        <v>5149252.05</v>
      </c>
      <c r="N78" s="7">
        <v>-385644.59982457972</v>
      </c>
      <c r="O78" s="7">
        <f t="shared" si="13"/>
        <v>4763607.4501754204</v>
      </c>
      <c r="P78" s="7">
        <v>2211584.88</v>
      </c>
      <c r="Q78" s="7">
        <v>254609.58309999999</v>
      </c>
      <c r="R78" s="7">
        <f t="shared" si="14"/>
        <v>2297412.9870754206</v>
      </c>
      <c r="S78" s="7">
        <v>0</v>
      </c>
      <c r="T78" s="14">
        <f t="shared" si="15"/>
        <v>9314.8366252941341</v>
      </c>
      <c r="U78" s="1">
        <f t="shared" si="9"/>
        <v>-5.6000000000000227</v>
      </c>
      <c r="V78" s="7">
        <f t="shared" si="9"/>
        <v>72920.469999999739</v>
      </c>
      <c r="W78" s="7">
        <f t="shared" si="9"/>
        <v>56209.571453432203</v>
      </c>
      <c r="X78" s="7">
        <f t="shared" si="9"/>
        <v>129130.04145343229</v>
      </c>
      <c r="Y78" s="7">
        <f t="shared" si="9"/>
        <v>2415.2299999999814</v>
      </c>
      <c r="Z78" s="7">
        <f t="shared" si="9"/>
        <v>7415.8130999999994</v>
      </c>
      <c r="AA78" s="7">
        <f t="shared" si="9"/>
        <v>119298.9983534324</v>
      </c>
      <c r="AB78" s="7">
        <f t="shared" si="9"/>
        <v>0</v>
      </c>
      <c r="AC78" s="14">
        <f t="shared" si="9"/>
        <v>350.6636877274268</v>
      </c>
    </row>
    <row r="79" spans="1:29" x14ac:dyDescent="0.25">
      <c r="A79" s="7" t="s">
        <v>109</v>
      </c>
      <c r="B79" s="7" t="s">
        <v>110</v>
      </c>
      <c r="C79" s="1">
        <v>212.9</v>
      </c>
      <c r="D79" s="7">
        <v>2861583.18</v>
      </c>
      <c r="E79" s="7">
        <v>-249077.98961036312</v>
      </c>
      <c r="F79" s="7">
        <f t="shared" si="10"/>
        <v>2612505.1903896369</v>
      </c>
      <c r="G79" s="7">
        <v>856191.16</v>
      </c>
      <c r="H79" s="7">
        <v>104061.53</v>
      </c>
      <c r="I79" s="7">
        <f t="shared" si="11"/>
        <v>1652252.5003896367</v>
      </c>
      <c r="J79" s="7">
        <v>0</v>
      </c>
      <c r="K79" s="14">
        <f t="shared" si="12"/>
        <v>12271.04363733977</v>
      </c>
      <c r="L79" s="1">
        <v>210.4</v>
      </c>
      <c r="M79" s="7">
        <v>2916150.13</v>
      </c>
      <c r="N79" s="7">
        <v>-218400.17520840646</v>
      </c>
      <c r="O79" s="7">
        <f t="shared" si="13"/>
        <v>2697749.9547915934</v>
      </c>
      <c r="P79" s="7">
        <v>839240.48</v>
      </c>
      <c r="Q79" s="7">
        <v>107183.3759</v>
      </c>
      <c r="R79" s="7">
        <f t="shared" si="14"/>
        <v>1751326.0988915933</v>
      </c>
      <c r="S79" s="7">
        <v>0</v>
      </c>
      <c r="T79" s="14">
        <f t="shared" si="15"/>
        <v>12822.005488553201</v>
      </c>
      <c r="U79" s="1">
        <f t="shared" si="9"/>
        <v>-2.5</v>
      </c>
      <c r="V79" s="7">
        <f t="shared" si="9"/>
        <v>54566.949999999721</v>
      </c>
      <c r="W79" s="7">
        <f t="shared" si="9"/>
        <v>30677.814401956653</v>
      </c>
      <c r="X79" s="7">
        <f t="shared" si="9"/>
        <v>85244.764401956461</v>
      </c>
      <c r="Y79" s="7">
        <f t="shared" si="9"/>
        <v>-16950.680000000051</v>
      </c>
      <c r="Z79" s="7">
        <f t="shared" si="9"/>
        <v>3121.8459000000003</v>
      </c>
      <c r="AA79" s="7">
        <f t="shared" si="9"/>
        <v>99073.598501956556</v>
      </c>
      <c r="AB79" s="7">
        <f t="shared" si="9"/>
        <v>0</v>
      </c>
      <c r="AC79" s="14">
        <f t="shared" si="9"/>
        <v>550.96185121343115</v>
      </c>
    </row>
    <row r="80" spans="1:29" x14ac:dyDescent="0.25">
      <c r="A80" s="7" t="s">
        <v>111</v>
      </c>
      <c r="B80" s="7" t="s">
        <v>112</v>
      </c>
      <c r="C80" s="1">
        <v>169.8</v>
      </c>
      <c r="D80" s="7">
        <v>2620460.23</v>
      </c>
      <c r="E80" s="7">
        <v>-228090.16019667467</v>
      </c>
      <c r="F80" s="7">
        <f t="shared" si="10"/>
        <v>2392370.0698033255</v>
      </c>
      <c r="G80" s="7">
        <v>1423971.82</v>
      </c>
      <c r="H80" s="7">
        <v>246623.06</v>
      </c>
      <c r="I80" s="7">
        <f t="shared" si="11"/>
        <v>721775.18980332534</v>
      </c>
      <c r="J80" s="7">
        <v>0</v>
      </c>
      <c r="K80" s="14">
        <f t="shared" si="12"/>
        <v>14089.340811562575</v>
      </c>
      <c r="L80" s="1">
        <v>167.8</v>
      </c>
      <c r="M80" s="7">
        <v>2668742.9300000002</v>
      </c>
      <c r="N80" s="7">
        <v>-199871.02773004217</v>
      </c>
      <c r="O80" s="7">
        <f t="shared" si="13"/>
        <v>2468871.9022699581</v>
      </c>
      <c r="P80" s="7">
        <v>1489556.88</v>
      </c>
      <c r="Q80" s="7">
        <v>283795.11719999998</v>
      </c>
      <c r="R80" s="7">
        <f t="shared" si="14"/>
        <v>695519.90506995819</v>
      </c>
      <c r="S80" s="7">
        <v>0</v>
      </c>
      <c r="T80" s="14">
        <f t="shared" si="15"/>
        <v>14713.181777532525</v>
      </c>
      <c r="U80" s="1">
        <f t="shared" si="9"/>
        <v>-2</v>
      </c>
      <c r="V80" s="7">
        <f t="shared" si="9"/>
        <v>48282.700000000186</v>
      </c>
      <c r="W80" s="7">
        <f t="shared" si="9"/>
        <v>28219.132466632494</v>
      </c>
      <c r="X80" s="7">
        <f t="shared" si="9"/>
        <v>76501.832466632593</v>
      </c>
      <c r="Y80" s="7">
        <f t="shared" si="9"/>
        <v>65585.059999999823</v>
      </c>
      <c r="Z80" s="7">
        <f t="shared" si="9"/>
        <v>37172.057199999981</v>
      </c>
      <c r="AA80" s="7">
        <f t="shared" si="9"/>
        <v>-26255.284733367153</v>
      </c>
      <c r="AB80" s="7">
        <f t="shared" si="9"/>
        <v>0</v>
      </c>
      <c r="AC80" s="14">
        <f t="shared" si="9"/>
        <v>623.84096596995005</v>
      </c>
    </row>
    <row r="81" spans="1:29" x14ac:dyDescent="0.25">
      <c r="A81" s="7" t="s">
        <v>113</v>
      </c>
      <c r="B81" s="7" t="s">
        <v>113</v>
      </c>
      <c r="C81" s="1">
        <v>81294.7</v>
      </c>
      <c r="D81" s="7">
        <v>706409258.67999995</v>
      </c>
      <c r="E81" s="7">
        <v>-61487291.099523909</v>
      </c>
      <c r="F81" s="7">
        <f t="shared" si="10"/>
        <v>644921967.58047605</v>
      </c>
      <c r="G81" s="7">
        <v>247972566.31999999</v>
      </c>
      <c r="H81" s="7">
        <v>23636893.34</v>
      </c>
      <c r="I81" s="7">
        <f t="shared" si="11"/>
        <v>373312507.92047608</v>
      </c>
      <c r="J81" s="7">
        <v>0</v>
      </c>
      <c r="K81" s="14">
        <f t="shared" si="12"/>
        <v>7933.136693787862</v>
      </c>
      <c r="L81" s="1">
        <v>80795.600000000006</v>
      </c>
      <c r="M81" s="7">
        <v>720956888.37</v>
      </c>
      <c r="N81" s="7">
        <v>-53994857.506775737</v>
      </c>
      <c r="O81" s="7">
        <f t="shared" si="13"/>
        <v>666962030.86322427</v>
      </c>
      <c r="P81" s="7">
        <v>281837904.25999999</v>
      </c>
      <c r="Q81" s="7">
        <v>24346000.1402</v>
      </c>
      <c r="R81" s="7">
        <f t="shared" si="14"/>
        <v>360778126.46302426</v>
      </c>
      <c r="S81" s="7">
        <v>0</v>
      </c>
      <c r="T81" s="14">
        <f t="shared" si="15"/>
        <v>8254.9301058872534</v>
      </c>
      <c r="U81" s="1">
        <f t="shared" si="9"/>
        <v>-499.09999999999127</v>
      </c>
      <c r="V81" s="7">
        <f t="shared" si="9"/>
        <v>14547629.690000057</v>
      </c>
      <c r="W81" s="7">
        <f t="shared" si="9"/>
        <v>7492433.5927481726</v>
      </c>
      <c r="X81" s="7">
        <f t="shared" si="9"/>
        <v>22040063.282748222</v>
      </c>
      <c r="Y81" s="7">
        <f t="shared" si="9"/>
        <v>33865337.939999998</v>
      </c>
      <c r="Z81" s="7">
        <f t="shared" si="9"/>
        <v>709106.80020000041</v>
      </c>
      <c r="AA81" s="7">
        <f t="shared" si="9"/>
        <v>-12534381.45745182</v>
      </c>
      <c r="AB81" s="7">
        <f t="shared" si="9"/>
        <v>0</v>
      </c>
      <c r="AC81" s="14">
        <f t="shared" si="9"/>
        <v>321.79341209939139</v>
      </c>
    </row>
    <row r="82" spans="1:29" x14ac:dyDescent="0.25">
      <c r="A82" s="7" t="s">
        <v>76</v>
      </c>
      <c r="B82" s="7" t="s">
        <v>114</v>
      </c>
      <c r="C82" s="1">
        <v>175.5</v>
      </c>
      <c r="D82" s="7">
        <v>2480816.77</v>
      </c>
      <c r="E82" s="7">
        <v>-215935.31090830444</v>
      </c>
      <c r="F82" s="7">
        <f t="shared" si="10"/>
        <v>2264881.4590916955</v>
      </c>
      <c r="G82" s="7">
        <v>467922.51</v>
      </c>
      <c r="H82" s="7">
        <v>74875.83</v>
      </c>
      <c r="I82" s="7">
        <f t="shared" si="11"/>
        <v>1722083.1190916954</v>
      </c>
      <c r="J82" s="7">
        <v>0</v>
      </c>
      <c r="K82" s="14">
        <f t="shared" si="12"/>
        <v>12905.307459211941</v>
      </c>
      <c r="L82" s="1">
        <v>175</v>
      </c>
      <c r="M82" s="7">
        <v>2542602.0100000002</v>
      </c>
      <c r="N82" s="7">
        <v>-190423.9149955035</v>
      </c>
      <c r="O82" s="7">
        <f t="shared" si="13"/>
        <v>2352178.0950044966</v>
      </c>
      <c r="P82" s="7">
        <v>477491.44</v>
      </c>
      <c r="Q82" s="7">
        <v>77122.104900000006</v>
      </c>
      <c r="R82" s="7">
        <f t="shared" si="14"/>
        <v>1797564.5501044968</v>
      </c>
      <c r="S82" s="7">
        <v>0</v>
      </c>
      <c r="T82" s="14">
        <f t="shared" si="15"/>
        <v>13441.01768573998</v>
      </c>
      <c r="U82" s="1">
        <f t="shared" si="9"/>
        <v>-0.5</v>
      </c>
      <c r="V82" s="7">
        <f t="shared" si="9"/>
        <v>61785.240000000224</v>
      </c>
      <c r="W82" s="7">
        <f t="shared" si="9"/>
        <v>25511.395912800945</v>
      </c>
      <c r="X82" s="7">
        <f t="shared" si="9"/>
        <v>87296.635912801139</v>
      </c>
      <c r="Y82" s="7">
        <f t="shared" si="9"/>
        <v>9568.929999999993</v>
      </c>
      <c r="Z82" s="7">
        <f t="shared" si="9"/>
        <v>2246.274900000004</v>
      </c>
      <c r="AA82" s="7">
        <f t="shared" si="9"/>
        <v>75481.43101280136</v>
      </c>
      <c r="AB82" s="7">
        <f t="shared" si="9"/>
        <v>0</v>
      </c>
      <c r="AC82" s="14">
        <f t="shared" si="9"/>
        <v>535.71022652803913</v>
      </c>
    </row>
    <row r="83" spans="1:29" x14ac:dyDescent="0.25">
      <c r="A83" s="7" t="s">
        <v>76</v>
      </c>
      <c r="B83" s="7" t="s">
        <v>115</v>
      </c>
      <c r="C83" s="1">
        <v>56.3</v>
      </c>
      <c r="D83" s="7">
        <v>985032.58</v>
      </c>
      <c r="E83" s="7">
        <v>-85739.228704548485</v>
      </c>
      <c r="F83" s="7">
        <f t="shared" si="10"/>
        <v>899293.35129545152</v>
      </c>
      <c r="G83" s="7">
        <v>326098.19</v>
      </c>
      <c r="H83" s="7">
        <v>59584.2</v>
      </c>
      <c r="I83" s="7">
        <f t="shared" si="11"/>
        <v>513610.96129545145</v>
      </c>
      <c r="J83" s="7">
        <v>0</v>
      </c>
      <c r="K83" s="14">
        <f t="shared" si="12"/>
        <v>15973.238921766457</v>
      </c>
      <c r="L83" s="1">
        <v>54.1</v>
      </c>
      <c r="M83" s="7">
        <v>981179.32</v>
      </c>
      <c r="N83" s="7">
        <v>-73483.780273982367</v>
      </c>
      <c r="O83" s="7">
        <f t="shared" si="13"/>
        <v>907695.53972601763</v>
      </c>
      <c r="P83" s="7">
        <v>332723.53999999998</v>
      </c>
      <c r="Q83" s="7">
        <v>61371.725999999995</v>
      </c>
      <c r="R83" s="7">
        <f t="shared" si="14"/>
        <v>513600.27372601768</v>
      </c>
      <c r="S83" s="7">
        <v>0</v>
      </c>
      <c r="T83" s="14">
        <f t="shared" si="15"/>
        <v>16778.106094750787</v>
      </c>
      <c r="U83" s="1">
        <f t="shared" si="9"/>
        <v>-2.1999999999999957</v>
      </c>
      <c r="V83" s="7">
        <f t="shared" si="9"/>
        <v>-3853.2600000000093</v>
      </c>
      <c r="W83" s="7">
        <f t="shared" si="9"/>
        <v>12255.448430566117</v>
      </c>
      <c r="X83" s="7">
        <f t="shared" si="9"/>
        <v>8402.1884305661079</v>
      </c>
      <c r="Y83" s="7">
        <f t="shared" si="9"/>
        <v>6625.3499999999767</v>
      </c>
      <c r="Z83" s="7">
        <f t="shared" si="9"/>
        <v>1787.525999999998</v>
      </c>
      <c r="AA83" s="7">
        <f t="shared" si="9"/>
        <v>-10.68756943376502</v>
      </c>
      <c r="AB83" s="7">
        <f t="shared" si="9"/>
        <v>0</v>
      </c>
      <c r="AC83" s="14">
        <f t="shared" si="9"/>
        <v>804.86717298432995</v>
      </c>
    </row>
    <row r="84" spans="1:29" x14ac:dyDescent="0.25">
      <c r="A84" s="7" t="s">
        <v>57</v>
      </c>
      <c r="B84" s="7" t="s">
        <v>116</v>
      </c>
      <c r="C84" s="1">
        <v>161.1</v>
      </c>
      <c r="D84" s="7">
        <v>2371559.25</v>
      </c>
      <c r="E84" s="7">
        <v>-206425.31531509091</v>
      </c>
      <c r="F84" s="7">
        <f t="shared" si="10"/>
        <v>2165133.9346849089</v>
      </c>
      <c r="G84" s="7">
        <v>838086.37</v>
      </c>
      <c r="H84" s="7">
        <v>81089.149999999994</v>
      </c>
      <c r="I84" s="7">
        <f t="shared" si="11"/>
        <v>1245958.4146849089</v>
      </c>
      <c r="J84" s="7">
        <v>0</v>
      </c>
      <c r="K84" s="14">
        <f t="shared" si="12"/>
        <v>13439.689228335872</v>
      </c>
      <c r="L84" s="1">
        <v>156.19999999999999</v>
      </c>
      <c r="M84" s="7">
        <v>2385205.6700000004</v>
      </c>
      <c r="N84" s="7">
        <v>-178635.97997819289</v>
      </c>
      <c r="O84" s="7">
        <f t="shared" si="13"/>
        <v>2206569.6900218073</v>
      </c>
      <c r="P84" s="7">
        <v>872561.02</v>
      </c>
      <c r="Q84" s="7">
        <v>78442.132299999997</v>
      </c>
      <c r="R84" s="7">
        <f t="shared" si="14"/>
        <v>1255566.5377218074</v>
      </c>
      <c r="S84" s="7">
        <v>0</v>
      </c>
      <c r="T84" s="14">
        <f t="shared" si="15"/>
        <v>14126.566517425144</v>
      </c>
      <c r="U84" s="1">
        <f t="shared" si="9"/>
        <v>-4.9000000000000057</v>
      </c>
      <c r="V84" s="7">
        <f t="shared" si="9"/>
        <v>13646.420000000391</v>
      </c>
      <c r="W84" s="7">
        <f t="shared" si="9"/>
        <v>27789.335336898017</v>
      </c>
      <c r="X84" s="7">
        <f t="shared" si="9"/>
        <v>41435.755336898379</v>
      </c>
      <c r="Y84" s="7">
        <f t="shared" si="9"/>
        <v>34474.650000000023</v>
      </c>
      <c r="Z84" s="7">
        <f t="shared" si="9"/>
        <v>-2647.0176999999967</v>
      </c>
      <c r="AA84" s="7">
        <f t="shared" si="9"/>
        <v>9608.1230368984398</v>
      </c>
      <c r="AB84" s="7">
        <f t="shared" si="9"/>
        <v>0</v>
      </c>
      <c r="AC84" s="14">
        <f t="shared" si="9"/>
        <v>686.87728908927238</v>
      </c>
    </row>
    <row r="85" spans="1:29" x14ac:dyDescent="0.25">
      <c r="A85" s="7" t="s">
        <v>57</v>
      </c>
      <c r="B85" s="7" t="s">
        <v>117</v>
      </c>
      <c r="C85" s="1">
        <v>115.6</v>
      </c>
      <c r="D85" s="7">
        <v>1804061.6199999999</v>
      </c>
      <c r="E85" s="7">
        <v>-157029.17342518584</v>
      </c>
      <c r="F85" s="7">
        <f t="shared" si="10"/>
        <v>1647032.4465748142</v>
      </c>
      <c r="G85" s="7">
        <v>640540.62</v>
      </c>
      <c r="H85" s="7">
        <v>76197.52</v>
      </c>
      <c r="I85" s="7">
        <f t="shared" si="11"/>
        <v>930294.30657481414</v>
      </c>
      <c r="J85" s="7">
        <v>0</v>
      </c>
      <c r="K85" s="14">
        <f t="shared" si="12"/>
        <v>14247.685524003584</v>
      </c>
      <c r="L85" s="1">
        <v>114.6</v>
      </c>
      <c r="M85" s="7">
        <v>1839079.23</v>
      </c>
      <c r="N85" s="7">
        <v>-137734.75580769952</v>
      </c>
      <c r="O85" s="7">
        <f t="shared" si="13"/>
        <v>1701344.4741923003</v>
      </c>
      <c r="P85" s="7">
        <v>669872.69999999995</v>
      </c>
      <c r="Q85" s="7">
        <v>78483.445600000006</v>
      </c>
      <c r="R85" s="7">
        <f t="shared" si="14"/>
        <v>952988.32859230042</v>
      </c>
      <c r="S85" s="7">
        <v>0</v>
      </c>
      <c r="T85" s="14">
        <f t="shared" si="15"/>
        <v>14845.937820177141</v>
      </c>
      <c r="U85" s="1">
        <f t="shared" si="9"/>
        <v>-1</v>
      </c>
      <c r="V85" s="7">
        <f t="shared" si="9"/>
        <v>35017.610000000102</v>
      </c>
      <c r="W85" s="7">
        <f t="shared" si="9"/>
        <v>19294.417617486324</v>
      </c>
      <c r="X85" s="7">
        <f t="shared" si="9"/>
        <v>54312.027617486194</v>
      </c>
      <c r="Y85" s="7">
        <f t="shared" si="9"/>
        <v>29332.079999999958</v>
      </c>
      <c r="Z85" s="7">
        <f t="shared" si="9"/>
        <v>2285.9256000000023</v>
      </c>
      <c r="AA85" s="7">
        <f t="shared" si="9"/>
        <v>22694.022017486277</v>
      </c>
      <c r="AB85" s="7">
        <f t="shared" si="9"/>
        <v>0</v>
      </c>
      <c r="AC85" s="14">
        <f t="shared" si="9"/>
        <v>598.25229617355762</v>
      </c>
    </row>
    <row r="86" spans="1:29" x14ac:dyDescent="0.25">
      <c r="A86" s="7" t="s">
        <v>57</v>
      </c>
      <c r="B86" s="7" t="s">
        <v>118</v>
      </c>
      <c r="C86" s="1">
        <v>215.9</v>
      </c>
      <c r="D86" s="7">
        <v>2856439.78</v>
      </c>
      <c r="E86" s="7">
        <v>-248630.29766811384</v>
      </c>
      <c r="F86" s="7">
        <f t="shared" si="10"/>
        <v>2607809.482331886</v>
      </c>
      <c r="G86" s="7">
        <v>620308.93999999994</v>
      </c>
      <c r="H86" s="7">
        <v>59915.23</v>
      </c>
      <c r="I86" s="7">
        <f t="shared" si="11"/>
        <v>1927585.312331886</v>
      </c>
      <c r="J86" s="7">
        <v>0</v>
      </c>
      <c r="K86" s="14">
        <f t="shared" si="12"/>
        <v>12078.784077498314</v>
      </c>
      <c r="L86" s="1">
        <v>218.1</v>
      </c>
      <c r="M86" s="7">
        <v>2949564.59</v>
      </c>
      <c r="N86" s="7">
        <v>-220902.69517245723</v>
      </c>
      <c r="O86" s="7">
        <f t="shared" si="13"/>
        <v>2728661.8948275428</v>
      </c>
      <c r="P86" s="7">
        <v>646919.75</v>
      </c>
      <c r="Q86" s="7">
        <v>61712.686900000001</v>
      </c>
      <c r="R86" s="7">
        <f t="shared" si="14"/>
        <v>2020029.4579275427</v>
      </c>
      <c r="S86" s="7">
        <v>0</v>
      </c>
      <c r="T86" s="14">
        <f t="shared" si="15"/>
        <v>12511.058664958931</v>
      </c>
      <c r="U86" s="1">
        <f t="shared" si="9"/>
        <v>2.1999999999999886</v>
      </c>
      <c r="V86" s="7">
        <f t="shared" si="9"/>
        <v>93124.810000000056</v>
      </c>
      <c r="W86" s="7">
        <f t="shared" si="9"/>
        <v>27727.602495656611</v>
      </c>
      <c r="X86" s="7">
        <f t="shared" si="9"/>
        <v>120852.41249565687</v>
      </c>
      <c r="Y86" s="7">
        <f t="shared" si="9"/>
        <v>26610.810000000056</v>
      </c>
      <c r="Z86" s="7">
        <f t="shared" si="9"/>
        <v>1797.4568999999974</v>
      </c>
      <c r="AA86" s="7">
        <f t="shared" si="9"/>
        <v>92444.145595656708</v>
      </c>
      <c r="AB86" s="7">
        <f t="shared" si="9"/>
        <v>0</v>
      </c>
      <c r="AC86" s="14">
        <f t="shared" si="9"/>
        <v>432.27458746061711</v>
      </c>
    </row>
    <row r="87" spans="1:29" x14ac:dyDescent="0.25">
      <c r="A87" s="7" t="s">
        <v>57</v>
      </c>
      <c r="B87" s="7" t="s">
        <v>119</v>
      </c>
      <c r="C87" s="1">
        <v>105.39999999999999</v>
      </c>
      <c r="D87" s="7">
        <v>1757175.6</v>
      </c>
      <c r="E87" s="7">
        <v>-152948.11938347484</v>
      </c>
      <c r="F87" s="7">
        <f t="shared" si="10"/>
        <v>1604227.4806165253</v>
      </c>
      <c r="G87" s="7">
        <v>416173.33</v>
      </c>
      <c r="H87" s="7">
        <v>42541.120000000003</v>
      </c>
      <c r="I87" s="7">
        <f t="shared" si="11"/>
        <v>1145513.0306165251</v>
      </c>
      <c r="J87" s="7">
        <v>0</v>
      </c>
      <c r="K87" s="14">
        <f t="shared" si="12"/>
        <v>15220.374578904415</v>
      </c>
      <c r="L87" s="1">
        <v>104.2</v>
      </c>
      <c r="M87" s="7">
        <v>1793780.98</v>
      </c>
      <c r="N87" s="7">
        <v>-134342.21931417059</v>
      </c>
      <c r="O87" s="7">
        <f t="shared" si="13"/>
        <v>1659438.7606858294</v>
      </c>
      <c r="P87" s="7">
        <v>431877.95</v>
      </c>
      <c r="Q87" s="7">
        <v>43817.353600000002</v>
      </c>
      <c r="R87" s="7">
        <f t="shared" si="14"/>
        <v>1183743.4570858295</v>
      </c>
      <c r="S87" s="7">
        <v>0</v>
      </c>
      <c r="T87" s="14">
        <f t="shared" si="15"/>
        <v>15925.515937483968</v>
      </c>
      <c r="U87" s="1">
        <f t="shared" si="9"/>
        <v>-1.1999999999999886</v>
      </c>
      <c r="V87" s="7">
        <f t="shared" si="9"/>
        <v>36605.379999999888</v>
      </c>
      <c r="W87" s="7">
        <f t="shared" si="9"/>
        <v>18605.900069304247</v>
      </c>
      <c r="X87" s="7">
        <f t="shared" si="9"/>
        <v>55211.280069304164</v>
      </c>
      <c r="Y87" s="7">
        <f t="shared" si="9"/>
        <v>15704.619999999995</v>
      </c>
      <c r="Z87" s="7">
        <f t="shared" si="9"/>
        <v>1276.2335999999996</v>
      </c>
      <c r="AA87" s="7">
        <f t="shared" si="9"/>
        <v>38230.426469304366</v>
      </c>
      <c r="AB87" s="7">
        <f t="shared" si="9"/>
        <v>0</v>
      </c>
      <c r="AC87" s="14">
        <f t="shared" si="9"/>
        <v>705.14135857955262</v>
      </c>
    </row>
    <row r="88" spans="1:29" x14ac:dyDescent="0.25">
      <c r="A88" s="7" t="s">
        <v>57</v>
      </c>
      <c r="B88" s="7" t="s">
        <v>120</v>
      </c>
      <c r="C88" s="1">
        <v>720.19999999999993</v>
      </c>
      <c r="D88" s="7">
        <v>6645051.9899999993</v>
      </c>
      <c r="E88" s="7">
        <v>-578398.76963686314</v>
      </c>
      <c r="F88" s="7">
        <f t="shared" si="10"/>
        <v>6066653.2203631364</v>
      </c>
      <c r="G88" s="7">
        <v>2463013.61</v>
      </c>
      <c r="H88" s="7">
        <v>278997.64</v>
      </c>
      <c r="I88" s="7">
        <f t="shared" si="11"/>
        <v>3324641.9703631364</v>
      </c>
      <c r="J88" s="7">
        <v>0</v>
      </c>
      <c r="K88" s="14">
        <f t="shared" si="12"/>
        <v>8423.5673706791677</v>
      </c>
      <c r="L88" s="1">
        <v>719.3</v>
      </c>
      <c r="M88" s="7">
        <v>6820160.2999999998</v>
      </c>
      <c r="N88" s="7">
        <v>-510784.4720153067</v>
      </c>
      <c r="O88" s="7">
        <f t="shared" si="13"/>
        <v>6309375.8279846935</v>
      </c>
      <c r="P88" s="7">
        <v>2579729.1800000002</v>
      </c>
      <c r="Q88" s="7">
        <v>216059.701</v>
      </c>
      <c r="R88" s="7">
        <f t="shared" si="14"/>
        <v>3513586.9469846934</v>
      </c>
      <c r="S88" s="7">
        <v>0</v>
      </c>
      <c r="T88" s="14">
        <f t="shared" si="15"/>
        <v>8771.5498790277961</v>
      </c>
      <c r="U88" s="1">
        <f t="shared" si="9"/>
        <v>-0.89999999999997726</v>
      </c>
      <c r="V88" s="7">
        <f t="shared" si="9"/>
        <v>175108.31000000052</v>
      </c>
      <c r="W88" s="7">
        <f t="shared" si="9"/>
        <v>67614.297621556441</v>
      </c>
      <c r="X88" s="7">
        <f t="shared" si="9"/>
        <v>242722.60762155708</v>
      </c>
      <c r="Y88" s="7">
        <f t="shared" si="9"/>
        <v>116715.5700000003</v>
      </c>
      <c r="Z88" s="7">
        <f t="shared" si="9"/>
        <v>-62937.939000000013</v>
      </c>
      <c r="AA88" s="7">
        <f t="shared" si="9"/>
        <v>188944.97662155703</v>
      </c>
      <c r="AB88" s="7">
        <f t="shared" si="9"/>
        <v>0</v>
      </c>
      <c r="AC88" s="14">
        <f t="shared" si="9"/>
        <v>347.98250834862847</v>
      </c>
    </row>
    <row r="89" spans="1:29" x14ac:dyDescent="0.25">
      <c r="A89" s="7" t="s">
        <v>121</v>
      </c>
      <c r="B89" s="7" t="s">
        <v>121</v>
      </c>
      <c r="C89" s="1">
        <v>978</v>
      </c>
      <c r="D89" s="7">
        <v>9106474.4100000001</v>
      </c>
      <c r="E89" s="7">
        <v>-792645.95708205749</v>
      </c>
      <c r="F89" s="7">
        <f t="shared" si="10"/>
        <v>8313828.4529179428</v>
      </c>
      <c r="G89" s="7">
        <v>4611900.9800000004</v>
      </c>
      <c r="H89" s="7">
        <v>284475.42</v>
      </c>
      <c r="I89" s="7">
        <f t="shared" si="11"/>
        <v>3417452.0529179424</v>
      </c>
      <c r="J89" s="7">
        <v>0</v>
      </c>
      <c r="K89" s="14">
        <f t="shared" si="12"/>
        <v>8500.8470888731517</v>
      </c>
      <c r="L89" s="1">
        <v>981.9</v>
      </c>
      <c r="M89" s="7">
        <v>9383809.6900000013</v>
      </c>
      <c r="N89" s="7">
        <v>-702784.69525104412</v>
      </c>
      <c r="O89" s="7">
        <f t="shared" si="13"/>
        <v>8681024.9947489575</v>
      </c>
      <c r="P89" s="7">
        <v>4540622.93</v>
      </c>
      <c r="Q89" s="7">
        <v>293009.6826</v>
      </c>
      <c r="R89" s="7">
        <f t="shared" si="14"/>
        <v>3847392.3821489578</v>
      </c>
      <c r="S89" s="7">
        <v>0</v>
      </c>
      <c r="T89" s="14">
        <f t="shared" si="15"/>
        <v>8841.0479628770318</v>
      </c>
      <c r="U89" s="1">
        <f t="shared" si="9"/>
        <v>3.8999999999999773</v>
      </c>
      <c r="V89" s="7">
        <f t="shared" si="9"/>
        <v>277335.28000000119</v>
      </c>
      <c r="W89" s="7">
        <f t="shared" si="9"/>
        <v>89861.261831013369</v>
      </c>
      <c r="X89" s="7">
        <f t="shared" si="9"/>
        <v>367196.54183101468</v>
      </c>
      <c r="Y89" s="7">
        <f t="shared" si="9"/>
        <v>-71278.050000000745</v>
      </c>
      <c r="Z89" s="7">
        <f t="shared" si="9"/>
        <v>8534.2626000000164</v>
      </c>
      <c r="AA89" s="7">
        <f t="shared" si="9"/>
        <v>429940.32923101541</v>
      </c>
      <c r="AB89" s="7">
        <f t="shared" si="9"/>
        <v>0</v>
      </c>
      <c r="AC89" s="14">
        <f t="shared" si="9"/>
        <v>340.20087400388002</v>
      </c>
    </row>
    <row r="90" spans="1:29" x14ac:dyDescent="0.25">
      <c r="A90" s="7" t="s">
        <v>122</v>
      </c>
      <c r="B90" s="7" t="s">
        <v>123</v>
      </c>
      <c r="C90" s="1">
        <v>5671.3</v>
      </c>
      <c r="D90" s="7">
        <v>49534884.780000001</v>
      </c>
      <c r="E90" s="7">
        <v>-4311616.5914084567</v>
      </c>
      <c r="F90" s="7">
        <f t="shared" si="10"/>
        <v>45223268.188591547</v>
      </c>
      <c r="G90" s="7">
        <v>8904283.5</v>
      </c>
      <c r="H90" s="7">
        <v>1257998.58</v>
      </c>
      <c r="I90" s="7">
        <f t="shared" si="11"/>
        <v>35060986.108591549</v>
      </c>
      <c r="J90" s="7">
        <v>0</v>
      </c>
      <c r="K90" s="14">
        <f t="shared" si="12"/>
        <v>7974.0567750941664</v>
      </c>
      <c r="L90" s="1">
        <v>5671.8</v>
      </c>
      <c r="M90" s="7">
        <v>50886572.780000001</v>
      </c>
      <c r="N90" s="7">
        <v>-3811064.5595970489</v>
      </c>
      <c r="O90" s="7">
        <f t="shared" si="13"/>
        <v>47075508.220402956</v>
      </c>
      <c r="P90" s="7">
        <v>9332525.9499999993</v>
      </c>
      <c r="Q90" s="7">
        <v>1295738.5374</v>
      </c>
      <c r="R90" s="7">
        <f t="shared" si="14"/>
        <v>36447243.733002953</v>
      </c>
      <c r="S90" s="7">
        <v>0</v>
      </c>
      <c r="T90" s="14">
        <f t="shared" si="15"/>
        <v>8299.9238725630239</v>
      </c>
      <c r="U90" s="1">
        <f t="shared" si="9"/>
        <v>0.5</v>
      </c>
      <c r="V90" s="7">
        <f t="shared" si="9"/>
        <v>1351688</v>
      </c>
      <c r="W90" s="7">
        <f t="shared" si="9"/>
        <v>500552.03181140777</v>
      </c>
      <c r="X90" s="7">
        <f t="shared" si="9"/>
        <v>1852240.0318114087</v>
      </c>
      <c r="Y90" s="7">
        <f t="shared" si="9"/>
        <v>428242.44999999925</v>
      </c>
      <c r="Z90" s="7">
        <f t="shared" si="9"/>
        <v>37739.957399999956</v>
      </c>
      <c r="AA90" s="7">
        <f t="shared" si="9"/>
        <v>1386257.6244114041</v>
      </c>
      <c r="AB90" s="7">
        <f t="shared" si="9"/>
        <v>0</v>
      </c>
      <c r="AC90" s="14">
        <f t="shared" si="9"/>
        <v>325.86709746885754</v>
      </c>
    </row>
    <row r="91" spans="1:29" x14ac:dyDescent="0.25">
      <c r="A91" s="7" t="s">
        <v>122</v>
      </c>
      <c r="B91" s="7" t="s">
        <v>124</v>
      </c>
      <c r="C91" s="1">
        <v>1358.6</v>
      </c>
      <c r="D91" s="7">
        <v>12510678.449999999</v>
      </c>
      <c r="E91" s="7">
        <v>-1088954.7641902526</v>
      </c>
      <c r="F91" s="7">
        <f t="shared" si="10"/>
        <v>11421723.685809746</v>
      </c>
      <c r="G91" s="7">
        <v>1854413.84</v>
      </c>
      <c r="H91" s="7">
        <v>208665.87</v>
      </c>
      <c r="I91" s="7">
        <f t="shared" si="11"/>
        <v>9358643.9758097474</v>
      </c>
      <c r="J91" s="7">
        <v>0</v>
      </c>
      <c r="K91" s="14">
        <f t="shared" si="12"/>
        <v>8406.9804841820605</v>
      </c>
      <c r="L91" s="1">
        <v>1377</v>
      </c>
      <c r="M91" s="7">
        <v>13012896.639999999</v>
      </c>
      <c r="N91" s="7">
        <v>-974579.07839089329</v>
      </c>
      <c r="O91" s="7">
        <f t="shared" si="13"/>
        <v>12038317.561609106</v>
      </c>
      <c r="P91" s="7">
        <v>1907621.91</v>
      </c>
      <c r="Q91" s="7">
        <v>214925.8461</v>
      </c>
      <c r="R91" s="7">
        <f t="shared" si="14"/>
        <v>9915769.8055091053</v>
      </c>
      <c r="S91" s="7">
        <v>0</v>
      </c>
      <c r="T91" s="14">
        <f t="shared" si="15"/>
        <v>8742.4237920182331</v>
      </c>
      <c r="U91" s="1">
        <f t="shared" si="9"/>
        <v>18.400000000000091</v>
      </c>
      <c r="V91" s="7">
        <f t="shared" si="9"/>
        <v>502218.18999999948</v>
      </c>
      <c r="W91" s="7">
        <f t="shared" si="9"/>
        <v>114375.68579935934</v>
      </c>
      <c r="X91" s="7">
        <f t="shared" si="9"/>
        <v>616593.87579935975</v>
      </c>
      <c r="Y91" s="7">
        <f t="shared" si="9"/>
        <v>53208.069999999832</v>
      </c>
      <c r="Z91" s="7">
        <f t="shared" si="9"/>
        <v>6259.9760999999999</v>
      </c>
      <c r="AA91" s="7">
        <f t="shared" si="9"/>
        <v>557125.82969935797</v>
      </c>
      <c r="AB91" s="7">
        <f t="shared" si="9"/>
        <v>0</v>
      </c>
      <c r="AC91" s="14">
        <f t="shared" si="9"/>
        <v>335.44330783617261</v>
      </c>
    </row>
    <row r="92" spans="1:29" x14ac:dyDescent="0.25">
      <c r="A92" s="7" t="s">
        <v>122</v>
      </c>
      <c r="B92" s="7" t="s">
        <v>125</v>
      </c>
      <c r="C92" s="1">
        <v>835.8</v>
      </c>
      <c r="D92" s="7">
        <v>8412117.3399999999</v>
      </c>
      <c r="E92" s="7">
        <v>-732207.71286951553</v>
      </c>
      <c r="F92" s="7">
        <f t="shared" si="10"/>
        <v>7679909.6271304842</v>
      </c>
      <c r="G92" s="7">
        <v>636923.34</v>
      </c>
      <c r="H92" s="7">
        <v>63042.9</v>
      </c>
      <c r="I92" s="7">
        <f t="shared" si="11"/>
        <v>6979943.387130484</v>
      </c>
      <c r="J92" s="7">
        <v>0</v>
      </c>
      <c r="K92" s="14">
        <f t="shared" si="12"/>
        <v>9188.6930212137886</v>
      </c>
      <c r="L92" s="1">
        <v>826.9</v>
      </c>
      <c r="M92" s="7">
        <v>8558017.4600000009</v>
      </c>
      <c r="N92" s="7">
        <v>-640938.37058402819</v>
      </c>
      <c r="O92" s="7">
        <f t="shared" si="13"/>
        <v>7917079.0894159731</v>
      </c>
      <c r="P92" s="7">
        <v>665182.99</v>
      </c>
      <c r="Q92" s="7">
        <v>64934.186999999998</v>
      </c>
      <c r="R92" s="7">
        <f t="shared" si="14"/>
        <v>7186961.9124159729</v>
      </c>
      <c r="S92" s="7">
        <v>0</v>
      </c>
      <c r="T92" s="14">
        <f t="shared" si="15"/>
        <v>9574.4093474615711</v>
      </c>
      <c r="U92" s="1">
        <f t="shared" si="9"/>
        <v>-8.8999999999999773</v>
      </c>
      <c r="V92" s="7">
        <f t="shared" si="9"/>
        <v>145900.12000000104</v>
      </c>
      <c r="W92" s="7">
        <f t="shared" si="9"/>
        <v>91269.342285487335</v>
      </c>
      <c r="X92" s="7">
        <f t="shared" si="9"/>
        <v>237169.46228548884</v>
      </c>
      <c r="Y92" s="7">
        <f t="shared" si="9"/>
        <v>28259.650000000023</v>
      </c>
      <c r="Z92" s="7">
        <f t="shared" si="9"/>
        <v>1891.2869999999966</v>
      </c>
      <c r="AA92" s="7">
        <f t="shared" si="9"/>
        <v>207018.52528548893</v>
      </c>
      <c r="AB92" s="7">
        <f t="shared" si="9"/>
        <v>0</v>
      </c>
      <c r="AC92" s="14">
        <f t="shared" si="9"/>
        <v>385.71632624778249</v>
      </c>
    </row>
    <row r="93" spans="1:29" x14ac:dyDescent="0.25">
      <c r="A93" s="7" t="s">
        <v>126</v>
      </c>
      <c r="B93" s="7" t="s">
        <v>127</v>
      </c>
      <c r="C93" s="1">
        <v>30469.5</v>
      </c>
      <c r="D93" s="7">
        <v>257455408.73499998</v>
      </c>
      <c r="E93" s="7">
        <v>-22409439.666201878</v>
      </c>
      <c r="F93" s="7">
        <f t="shared" si="10"/>
        <v>235045969.06879809</v>
      </c>
      <c r="G93" s="7">
        <v>88668105.760000005</v>
      </c>
      <c r="H93" s="7">
        <v>7884346.6900000004</v>
      </c>
      <c r="I93" s="7">
        <f t="shared" si="11"/>
        <v>138493516.61879808</v>
      </c>
      <c r="J93" s="7">
        <v>0</v>
      </c>
      <c r="K93" s="14">
        <f t="shared" si="12"/>
        <v>7714.1393547251546</v>
      </c>
      <c r="L93" s="1">
        <v>30858.400000000001</v>
      </c>
      <c r="M93" s="7">
        <v>267715281.87</v>
      </c>
      <c r="N93" s="7">
        <v>-20050087.224547636</v>
      </c>
      <c r="O93" s="7">
        <f t="shared" si="13"/>
        <v>247665194.64545238</v>
      </c>
      <c r="P93" s="7">
        <v>97905725.370000005</v>
      </c>
      <c r="Q93" s="7">
        <v>8120877.0907000005</v>
      </c>
      <c r="R93" s="7">
        <f t="shared" si="14"/>
        <v>141638592.18475237</v>
      </c>
      <c r="S93" s="7">
        <v>0</v>
      </c>
      <c r="T93" s="14">
        <f t="shared" si="15"/>
        <v>8025.8598840332734</v>
      </c>
      <c r="U93" s="1">
        <f t="shared" si="9"/>
        <v>388.90000000000146</v>
      </c>
      <c r="V93" s="7">
        <f t="shared" si="9"/>
        <v>10259873.13500002</v>
      </c>
      <c r="W93" s="7">
        <f t="shared" si="9"/>
        <v>2359352.4416542426</v>
      </c>
      <c r="X93" s="7">
        <f t="shared" ref="X93:AC124" si="16">O93-F93</f>
        <v>12619225.576654285</v>
      </c>
      <c r="Y93" s="7">
        <f t="shared" si="16"/>
        <v>9237619.6099999994</v>
      </c>
      <c r="Z93" s="7">
        <f t="shared" si="16"/>
        <v>236530.40070000011</v>
      </c>
      <c r="AA93" s="7">
        <f t="shared" si="16"/>
        <v>3145075.5659542978</v>
      </c>
      <c r="AB93" s="7">
        <f t="shared" si="16"/>
        <v>0</v>
      </c>
      <c r="AC93" s="14">
        <f t="shared" si="16"/>
        <v>311.72052930811878</v>
      </c>
    </row>
    <row r="94" spans="1:29" x14ac:dyDescent="0.25">
      <c r="A94" s="7" t="s">
        <v>126</v>
      </c>
      <c r="B94" s="7" t="s">
        <v>128</v>
      </c>
      <c r="C94" s="1">
        <v>15194.5</v>
      </c>
      <c r="D94" s="7">
        <v>128418992.065</v>
      </c>
      <c r="E94" s="7">
        <v>-11177848.889697265</v>
      </c>
      <c r="F94" s="7">
        <f t="shared" si="10"/>
        <v>117241143.17530273</v>
      </c>
      <c r="G94" s="7">
        <v>44772595.390000001</v>
      </c>
      <c r="H94" s="7">
        <v>3745189.92</v>
      </c>
      <c r="I94" s="7">
        <f t="shared" si="11"/>
        <v>68723357.865302727</v>
      </c>
      <c r="J94" s="7">
        <v>0</v>
      </c>
      <c r="K94" s="14">
        <f t="shared" si="12"/>
        <v>7716.0250863998635</v>
      </c>
      <c r="L94" s="1">
        <v>15159.6</v>
      </c>
      <c r="M94" s="7">
        <v>131547452.41200002</v>
      </c>
      <c r="N94" s="7">
        <v>-9852025.9157577436</v>
      </c>
      <c r="O94" s="7">
        <f t="shared" si="13"/>
        <v>121695426.49624227</v>
      </c>
      <c r="P94" s="7">
        <v>49331528.420000002</v>
      </c>
      <c r="Q94" s="7">
        <v>3857545.6176</v>
      </c>
      <c r="R94" s="7">
        <f t="shared" si="14"/>
        <v>68506352.458642274</v>
      </c>
      <c r="S94" s="7">
        <v>0</v>
      </c>
      <c r="T94" s="14">
        <f t="shared" si="15"/>
        <v>8027.6146135941754</v>
      </c>
      <c r="U94" s="1">
        <f t="shared" ref="U94:AC125" si="17">L94-C94</f>
        <v>-34.899999999999636</v>
      </c>
      <c r="V94" s="7">
        <f t="shared" si="17"/>
        <v>3128460.3470000178</v>
      </c>
      <c r="W94" s="7">
        <f t="shared" si="17"/>
        <v>1325822.9739395212</v>
      </c>
      <c r="X94" s="7">
        <f t="shared" si="16"/>
        <v>4454283.3209395409</v>
      </c>
      <c r="Y94" s="7">
        <f t="shared" si="16"/>
        <v>4558933.0300000012</v>
      </c>
      <c r="Z94" s="7">
        <f t="shared" si="16"/>
        <v>112355.69760000007</v>
      </c>
      <c r="AA94" s="7">
        <f t="shared" si="16"/>
        <v>-217005.40666045249</v>
      </c>
      <c r="AB94" s="7">
        <f t="shared" si="16"/>
        <v>0</v>
      </c>
      <c r="AC94" s="14">
        <f t="shared" si="16"/>
        <v>311.58952719431181</v>
      </c>
    </row>
    <row r="95" spans="1:29" x14ac:dyDescent="0.25">
      <c r="A95" s="7" t="s">
        <v>126</v>
      </c>
      <c r="B95" s="7" t="s">
        <v>129</v>
      </c>
      <c r="C95" s="1">
        <v>1064.3</v>
      </c>
      <c r="D95" s="7">
        <v>9874528.0099999998</v>
      </c>
      <c r="E95" s="7">
        <v>-859498.89637037192</v>
      </c>
      <c r="F95" s="7">
        <f t="shared" si="10"/>
        <v>9015029.113629628</v>
      </c>
      <c r="G95" s="7">
        <v>7946752.9299999997</v>
      </c>
      <c r="H95" s="7">
        <v>747278.98</v>
      </c>
      <c r="I95" s="7">
        <f t="shared" si="11"/>
        <v>320997.20362962829</v>
      </c>
      <c r="J95" s="7">
        <v>0</v>
      </c>
      <c r="K95" s="14">
        <f t="shared" si="12"/>
        <v>8470.3834573237127</v>
      </c>
      <c r="L95" s="1">
        <v>1062.5999999999999</v>
      </c>
      <c r="M95" s="7">
        <v>10125794.810000001</v>
      </c>
      <c r="N95" s="7">
        <v>-758354.42691298376</v>
      </c>
      <c r="O95" s="7">
        <f t="shared" si="13"/>
        <v>9367440.3830870166</v>
      </c>
      <c r="P95" s="7">
        <v>8545743.9499999993</v>
      </c>
      <c r="Q95" s="7">
        <v>769697.576</v>
      </c>
      <c r="R95" s="7">
        <f t="shared" si="14"/>
        <v>51998.857087017386</v>
      </c>
      <c r="S95" s="7">
        <v>0</v>
      </c>
      <c r="T95" s="14">
        <f t="shared" si="15"/>
        <v>8815.5847761029709</v>
      </c>
      <c r="U95" s="1">
        <f t="shared" si="17"/>
        <v>-1.7000000000000455</v>
      </c>
      <c r="V95" s="7">
        <f t="shared" si="17"/>
        <v>251266.80000000075</v>
      </c>
      <c r="W95" s="7">
        <f t="shared" si="17"/>
        <v>101144.46945738816</v>
      </c>
      <c r="X95" s="7">
        <f t="shared" si="16"/>
        <v>352411.26945738867</v>
      </c>
      <c r="Y95" s="7">
        <f t="shared" si="16"/>
        <v>598991.01999999955</v>
      </c>
      <c r="Z95" s="7">
        <f t="shared" si="16"/>
        <v>22418.59600000002</v>
      </c>
      <c r="AA95" s="7">
        <f t="shared" si="16"/>
        <v>-268998.3465426109</v>
      </c>
      <c r="AB95" s="7">
        <f t="shared" si="16"/>
        <v>0</v>
      </c>
      <c r="AC95" s="14">
        <f t="shared" si="16"/>
        <v>345.20131877925814</v>
      </c>
    </row>
    <row r="96" spans="1:29" x14ac:dyDescent="0.25">
      <c r="A96" s="7" t="s">
        <v>49</v>
      </c>
      <c r="B96" s="7" t="s">
        <v>130</v>
      </c>
      <c r="C96" s="1">
        <v>1025.3</v>
      </c>
      <c r="D96" s="7">
        <v>9676769.5</v>
      </c>
      <c r="E96" s="7">
        <v>-842285.59555025015</v>
      </c>
      <c r="F96" s="7">
        <f t="shared" si="10"/>
        <v>8834483.9044497497</v>
      </c>
      <c r="G96" s="7">
        <v>1470910.17</v>
      </c>
      <c r="H96" s="7">
        <v>253867.65</v>
      </c>
      <c r="I96" s="7">
        <f t="shared" si="11"/>
        <v>7109706.0844497494</v>
      </c>
      <c r="J96" s="7">
        <v>0</v>
      </c>
      <c r="K96" s="14">
        <f t="shared" si="12"/>
        <v>8616.4867886957472</v>
      </c>
      <c r="L96" s="1">
        <v>1003.4</v>
      </c>
      <c r="M96" s="7">
        <v>9755463.3800000008</v>
      </c>
      <c r="N96" s="7">
        <v>-730619.07530501299</v>
      </c>
      <c r="O96" s="7">
        <f t="shared" si="13"/>
        <v>9024844.3046949878</v>
      </c>
      <c r="P96" s="7">
        <v>1555174.07</v>
      </c>
      <c r="Q96" s="7">
        <v>261483.6795</v>
      </c>
      <c r="R96" s="7">
        <f t="shared" si="14"/>
        <v>7208186.5551949879</v>
      </c>
      <c r="S96" s="7">
        <v>0</v>
      </c>
      <c r="T96" s="14">
        <f t="shared" si="15"/>
        <v>8994.2638077486426</v>
      </c>
      <c r="U96" s="1">
        <f t="shared" si="17"/>
        <v>-21.899999999999977</v>
      </c>
      <c r="V96" s="7">
        <f t="shared" si="17"/>
        <v>78693.88000000082</v>
      </c>
      <c r="W96" s="7">
        <f t="shared" si="17"/>
        <v>111666.52024523716</v>
      </c>
      <c r="X96" s="7">
        <f t="shared" si="16"/>
        <v>190360.4002452381</v>
      </c>
      <c r="Y96" s="7">
        <f t="shared" si="16"/>
        <v>84263.90000000014</v>
      </c>
      <c r="Z96" s="7">
        <f t="shared" si="16"/>
        <v>7616.0295000000042</v>
      </c>
      <c r="AA96" s="7">
        <f t="shared" si="16"/>
        <v>98480.470745238476</v>
      </c>
      <c r="AB96" s="7">
        <f t="shared" si="16"/>
        <v>0</v>
      </c>
      <c r="AC96" s="14">
        <f t="shared" si="16"/>
        <v>377.77701905289541</v>
      </c>
    </row>
    <row r="97" spans="1:29" x14ac:dyDescent="0.25">
      <c r="A97" s="7" t="s">
        <v>49</v>
      </c>
      <c r="B97" s="7" t="s">
        <v>131</v>
      </c>
      <c r="C97" s="1">
        <v>180.8</v>
      </c>
      <c r="D97" s="7">
        <v>2670052.27</v>
      </c>
      <c r="E97" s="7">
        <v>-232406.75169406971</v>
      </c>
      <c r="F97" s="7">
        <f t="shared" si="10"/>
        <v>2437645.5183059303</v>
      </c>
      <c r="G97" s="7">
        <v>190709.45</v>
      </c>
      <c r="H97" s="7">
        <v>62696.04</v>
      </c>
      <c r="I97" s="7">
        <f t="shared" si="11"/>
        <v>2184240.0283059301</v>
      </c>
      <c r="J97" s="7">
        <v>0</v>
      </c>
      <c r="K97" s="14">
        <f t="shared" si="12"/>
        <v>13482.552645497401</v>
      </c>
      <c r="L97" s="1">
        <v>180.2</v>
      </c>
      <c r="M97" s="7">
        <v>2738315.32</v>
      </c>
      <c r="N97" s="7">
        <v>-205081.53524450524</v>
      </c>
      <c r="O97" s="7">
        <f t="shared" si="13"/>
        <v>2533233.7847554944</v>
      </c>
      <c r="P97" s="7">
        <v>192931.82</v>
      </c>
      <c r="Q97" s="7">
        <v>64576.921200000004</v>
      </c>
      <c r="R97" s="7">
        <f t="shared" si="14"/>
        <v>2275725.0435554944</v>
      </c>
      <c r="S97" s="7">
        <v>0</v>
      </c>
      <c r="T97" s="14">
        <f t="shared" si="15"/>
        <v>14057.901136268005</v>
      </c>
      <c r="U97" s="1">
        <f t="shared" si="17"/>
        <v>-0.60000000000002274</v>
      </c>
      <c r="V97" s="7">
        <f t="shared" si="17"/>
        <v>68263.049999999814</v>
      </c>
      <c r="W97" s="7">
        <f t="shared" si="17"/>
        <v>27325.216449564468</v>
      </c>
      <c r="X97" s="7">
        <f t="shared" si="16"/>
        <v>95588.266449564137</v>
      </c>
      <c r="Y97" s="7">
        <f t="shared" si="16"/>
        <v>2222.3699999999953</v>
      </c>
      <c r="Z97" s="7">
        <f t="shared" si="16"/>
        <v>1880.8812000000034</v>
      </c>
      <c r="AA97" s="7">
        <f t="shared" si="16"/>
        <v>91485.015249564312</v>
      </c>
      <c r="AB97" s="7">
        <f t="shared" si="16"/>
        <v>0</v>
      </c>
      <c r="AC97" s="14">
        <f t="shared" si="16"/>
        <v>575.34849077060426</v>
      </c>
    </row>
    <row r="98" spans="1:29" x14ac:dyDescent="0.25">
      <c r="A98" s="7" t="s">
        <v>49</v>
      </c>
      <c r="B98" s="7" t="s">
        <v>132</v>
      </c>
      <c r="C98" s="1">
        <v>367</v>
      </c>
      <c r="D98" s="7">
        <v>3932540.97</v>
      </c>
      <c r="E98" s="7">
        <v>-342296.32243924052</v>
      </c>
      <c r="F98" s="7">
        <f t="shared" si="10"/>
        <v>3590244.6475607594</v>
      </c>
      <c r="G98" s="7">
        <v>1028371.62</v>
      </c>
      <c r="H98" s="7">
        <v>193481.86</v>
      </c>
      <c r="I98" s="7">
        <f t="shared" si="11"/>
        <v>2368391.1675607595</v>
      </c>
      <c r="J98" s="7">
        <v>0</v>
      </c>
      <c r="K98" s="14">
        <f t="shared" si="12"/>
        <v>9782.6829633808156</v>
      </c>
      <c r="L98" s="1">
        <v>358.3</v>
      </c>
      <c r="M98" s="7">
        <v>3982376.8899999997</v>
      </c>
      <c r="N98" s="7">
        <v>-298253.44092346466</v>
      </c>
      <c r="O98" s="7">
        <f t="shared" si="13"/>
        <v>3684123.4490765352</v>
      </c>
      <c r="P98" s="7">
        <v>1050424.68</v>
      </c>
      <c r="Q98" s="7">
        <v>199286.31579999998</v>
      </c>
      <c r="R98" s="7">
        <f t="shared" si="14"/>
        <v>2434412.4532765355</v>
      </c>
      <c r="S98" s="7">
        <v>0</v>
      </c>
      <c r="T98" s="14">
        <f t="shared" si="15"/>
        <v>10282.231228234818</v>
      </c>
      <c r="U98" s="1">
        <f t="shared" si="17"/>
        <v>-8.6999999999999886</v>
      </c>
      <c r="V98" s="7">
        <f t="shared" si="17"/>
        <v>49835.91999999946</v>
      </c>
      <c r="W98" s="7">
        <f t="shared" si="17"/>
        <v>44042.881515775865</v>
      </c>
      <c r="X98" s="7">
        <f t="shared" si="16"/>
        <v>93878.801515775733</v>
      </c>
      <c r="Y98" s="7">
        <f t="shared" si="16"/>
        <v>22053.059999999939</v>
      </c>
      <c r="Z98" s="7">
        <f t="shared" si="16"/>
        <v>5804.4557999999961</v>
      </c>
      <c r="AA98" s="7">
        <f t="shared" si="16"/>
        <v>66021.28571577603</v>
      </c>
      <c r="AB98" s="7">
        <f t="shared" si="16"/>
        <v>0</v>
      </c>
      <c r="AC98" s="14">
        <f t="shared" si="16"/>
        <v>499.5482648540019</v>
      </c>
    </row>
    <row r="99" spans="1:29" x14ac:dyDescent="0.25">
      <c r="A99" s="7" t="s">
        <v>49</v>
      </c>
      <c r="B99" s="7" t="s">
        <v>133</v>
      </c>
      <c r="C99" s="1">
        <v>110.7</v>
      </c>
      <c r="D99" s="7">
        <v>1823700.92</v>
      </c>
      <c r="E99" s="7">
        <v>-158738.6178318848</v>
      </c>
      <c r="F99" s="7">
        <f t="shared" si="10"/>
        <v>1664962.302168115</v>
      </c>
      <c r="G99" s="7">
        <v>327322.64</v>
      </c>
      <c r="H99" s="7">
        <v>46529.919999999998</v>
      </c>
      <c r="I99" s="7">
        <f t="shared" si="11"/>
        <v>1291109.742168115</v>
      </c>
      <c r="J99" s="7">
        <v>0</v>
      </c>
      <c r="K99" s="14">
        <f t="shared" si="12"/>
        <v>15040.309866017298</v>
      </c>
      <c r="L99" s="1">
        <v>109.7</v>
      </c>
      <c r="M99" s="7">
        <v>1863685.11</v>
      </c>
      <c r="N99" s="7">
        <v>-139577.57193978841</v>
      </c>
      <c r="O99" s="7">
        <f t="shared" si="13"/>
        <v>1724107.5380602116</v>
      </c>
      <c r="P99" s="7">
        <v>322839.21000000002</v>
      </c>
      <c r="Q99" s="7">
        <v>47925.817599999995</v>
      </c>
      <c r="R99" s="7">
        <f t="shared" si="14"/>
        <v>1353342.5104602117</v>
      </c>
      <c r="S99" s="7">
        <v>0</v>
      </c>
      <c r="T99" s="14">
        <f t="shared" si="15"/>
        <v>15716.56825943675</v>
      </c>
      <c r="U99" s="1">
        <f t="shared" si="17"/>
        <v>-1</v>
      </c>
      <c r="V99" s="7">
        <f t="shared" si="17"/>
        <v>39984.190000000177</v>
      </c>
      <c r="W99" s="7">
        <f t="shared" si="17"/>
        <v>19161.045892096387</v>
      </c>
      <c r="X99" s="7">
        <f t="shared" si="16"/>
        <v>59145.235892096534</v>
      </c>
      <c r="Y99" s="7">
        <f t="shared" si="16"/>
        <v>-4483.429999999993</v>
      </c>
      <c r="Z99" s="7">
        <f t="shared" si="16"/>
        <v>1395.8975999999966</v>
      </c>
      <c r="AA99" s="7">
        <f t="shared" si="16"/>
        <v>62232.768292096676</v>
      </c>
      <c r="AB99" s="7">
        <f t="shared" si="16"/>
        <v>0</v>
      </c>
      <c r="AC99" s="14">
        <f t="shared" si="16"/>
        <v>676.25839341945175</v>
      </c>
    </row>
    <row r="100" spans="1:29" x14ac:dyDescent="0.25">
      <c r="A100" s="7" t="s">
        <v>49</v>
      </c>
      <c r="B100" s="7" t="s">
        <v>134</v>
      </c>
      <c r="C100" s="1">
        <v>458.9</v>
      </c>
      <c r="D100" s="7">
        <v>3844657.87</v>
      </c>
      <c r="E100" s="7">
        <v>-334646.79960806196</v>
      </c>
      <c r="F100" s="7">
        <f t="shared" si="10"/>
        <v>3510011.0703919381</v>
      </c>
      <c r="G100" s="7">
        <v>294415.17</v>
      </c>
      <c r="H100" s="7">
        <v>32145.98</v>
      </c>
      <c r="I100" s="7">
        <f t="shared" si="11"/>
        <v>3183449.9203919382</v>
      </c>
      <c r="J100" s="7">
        <v>0</v>
      </c>
      <c r="K100" s="14">
        <f t="shared" si="12"/>
        <v>7648.7493362212645</v>
      </c>
      <c r="L100" s="1">
        <v>461.8</v>
      </c>
      <c r="M100" s="7">
        <v>3982323.71</v>
      </c>
      <c r="N100" s="7">
        <v>-298249.45809651824</v>
      </c>
      <c r="O100" s="7">
        <f t="shared" si="13"/>
        <v>3684074.2519034818</v>
      </c>
      <c r="P100" s="7">
        <v>298574.23</v>
      </c>
      <c r="Q100" s="7">
        <v>33110.359400000001</v>
      </c>
      <c r="R100" s="7">
        <f t="shared" si="14"/>
        <v>3352389.6625034818</v>
      </c>
      <c r="S100" s="7">
        <v>0</v>
      </c>
      <c r="T100" s="14">
        <f t="shared" si="15"/>
        <v>7977.6402163349539</v>
      </c>
      <c r="U100" s="1">
        <f t="shared" si="17"/>
        <v>2.9000000000000341</v>
      </c>
      <c r="V100" s="7">
        <f t="shared" si="17"/>
        <v>137665.83999999985</v>
      </c>
      <c r="W100" s="7">
        <f t="shared" si="17"/>
        <v>36397.341511543724</v>
      </c>
      <c r="X100" s="7">
        <f t="shared" si="16"/>
        <v>174063.18151154369</v>
      </c>
      <c r="Y100" s="7">
        <f t="shared" si="16"/>
        <v>4159.0599999999977</v>
      </c>
      <c r="Z100" s="7">
        <f t="shared" si="16"/>
        <v>964.37940000000162</v>
      </c>
      <c r="AA100" s="7">
        <f t="shared" si="16"/>
        <v>168939.74211154366</v>
      </c>
      <c r="AB100" s="7">
        <f t="shared" si="16"/>
        <v>0</v>
      </c>
      <c r="AC100" s="14">
        <f t="shared" si="16"/>
        <v>328.89088011368949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857399.69</v>
      </c>
      <c r="E101" s="7">
        <v>-74629.803729049221</v>
      </c>
      <c r="F101" s="7">
        <f t="shared" si="10"/>
        <v>782769.88627095078</v>
      </c>
      <c r="G101" s="7">
        <v>180376.41</v>
      </c>
      <c r="H101" s="7">
        <v>26120.23</v>
      </c>
      <c r="I101" s="7">
        <f t="shared" si="11"/>
        <v>576273.24627095077</v>
      </c>
      <c r="J101" s="7">
        <v>0</v>
      </c>
      <c r="K101" s="14">
        <f t="shared" si="12"/>
        <v>15655.397725419016</v>
      </c>
      <c r="L101" s="1">
        <v>50</v>
      </c>
      <c r="M101" s="7">
        <v>882771.12</v>
      </c>
      <c r="N101" s="7">
        <v>-66113.663111343718</v>
      </c>
      <c r="O101" s="7">
        <f t="shared" si="13"/>
        <v>816657.45688865625</v>
      </c>
      <c r="P101" s="7">
        <v>185136.86</v>
      </c>
      <c r="Q101" s="7">
        <v>26903.836899999998</v>
      </c>
      <c r="R101" s="7">
        <f t="shared" si="14"/>
        <v>604616.75998865627</v>
      </c>
      <c r="S101" s="7">
        <v>0</v>
      </c>
      <c r="T101" s="14">
        <f t="shared" si="15"/>
        <v>16333.149137773125</v>
      </c>
      <c r="U101" s="1">
        <f t="shared" si="17"/>
        <v>0</v>
      </c>
      <c r="V101" s="7">
        <f t="shared" si="17"/>
        <v>25371.430000000051</v>
      </c>
      <c r="W101" s="7">
        <f t="shared" si="17"/>
        <v>8516.1406177055032</v>
      </c>
      <c r="X101" s="7">
        <f t="shared" si="16"/>
        <v>33887.570617705467</v>
      </c>
      <c r="Y101" s="7">
        <f t="shared" si="16"/>
        <v>4760.4499999999825</v>
      </c>
      <c r="Z101" s="7">
        <f t="shared" si="16"/>
        <v>783.60689999999886</v>
      </c>
      <c r="AA101" s="7">
        <f t="shared" si="16"/>
        <v>28343.5137177055</v>
      </c>
      <c r="AB101" s="7">
        <f t="shared" si="16"/>
        <v>0</v>
      </c>
      <c r="AC101" s="14">
        <f t="shared" si="16"/>
        <v>677.75141235410956</v>
      </c>
    </row>
    <row r="102" spans="1:29" x14ac:dyDescent="0.25">
      <c r="A102" s="7" t="s">
        <v>136</v>
      </c>
      <c r="B102" s="7" t="s">
        <v>137</v>
      </c>
      <c r="C102" s="1">
        <v>184.9</v>
      </c>
      <c r="D102" s="7">
        <v>2688625.92</v>
      </c>
      <c r="E102" s="7">
        <v>-234023.43976872024</v>
      </c>
      <c r="F102" s="7">
        <f t="shared" si="10"/>
        <v>2454602.4802312795</v>
      </c>
      <c r="G102" s="7">
        <v>1156661.6399999999</v>
      </c>
      <c r="H102" s="7">
        <v>103516.21</v>
      </c>
      <c r="I102" s="7">
        <f t="shared" si="11"/>
        <v>1194424.6302312796</v>
      </c>
      <c r="J102" s="7">
        <v>0</v>
      </c>
      <c r="K102" s="14">
        <f t="shared" si="12"/>
        <v>13275.297351169711</v>
      </c>
      <c r="L102" s="1">
        <v>184.7</v>
      </c>
      <c r="M102" s="7">
        <v>2759377.47</v>
      </c>
      <c r="N102" s="7">
        <v>-206658.94965912795</v>
      </c>
      <c r="O102" s="7">
        <f t="shared" si="13"/>
        <v>2552718.5203408725</v>
      </c>
      <c r="P102" s="7">
        <v>1180022.53</v>
      </c>
      <c r="Q102" s="7">
        <v>106621.69630000001</v>
      </c>
      <c r="R102" s="7">
        <f t="shared" si="14"/>
        <v>1266074.2940408725</v>
      </c>
      <c r="S102" s="7">
        <v>0</v>
      </c>
      <c r="T102" s="14">
        <f t="shared" si="15"/>
        <v>13820.890743588916</v>
      </c>
      <c r="U102" s="1">
        <f t="shared" si="17"/>
        <v>-0.20000000000001705</v>
      </c>
      <c r="V102" s="7">
        <f t="shared" si="17"/>
        <v>70751.550000000279</v>
      </c>
      <c r="W102" s="7">
        <f t="shared" si="17"/>
        <v>27364.490109592298</v>
      </c>
      <c r="X102" s="7">
        <f t="shared" si="16"/>
        <v>98116.040109592956</v>
      </c>
      <c r="Y102" s="7">
        <f t="shared" si="16"/>
        <v>23360.89000000013</v>
      </c>
      <c r="Z102" s="7">
        <f t="shared" si="16"/>
        <v>3105.4863000000041</v>
      </c>
      <c r="AA102" s="7">
        <f t="shared" si="16"/>
        <v>71649.663809592836</v>
      </c>
      <c r="AB102" s="7">
        <f t="shared" si="16"/>
        <v>0</v>
      </c>
      <c r="AC102" s="14">
        <f t="shared" si="16"/>
        <v>545.59339241920497</v>
      </c>
    </row>
    <row r="103" spans="1:29" x14ac:dyDescent="0.25">
      <c r="A103" s="7" t="s">
        <v>136</v>
      </c>
      <c r="B103" s="7" t="s">
        <v>138</v>
      </c>
      <c r="C103" s="1">
        <v>482.1</v>
      </c>
      <c r="D103" s="7">
        <v>4738159.3</v>
      </c>
      <c r="E103" s="7">
        <v>-412418.97182861035</v>
      </c>
      <c r="F103" s="7">
        <f t="shared" si="10"/>
        <v>4325740.3281713892</v>
      </c>
      <c r="G103" s="7">
        <v>1561583.63</v>
      </c>
      <c r="H103" s="7">
        <v>187277.79</v>
      </c>
      <c r="I103" s="7">
        <f t="shared" si="11"/>
        <v>2576878.9081713893</v>
      </c>
      <c r="J103" s="7">
        <v>0</v>
      </c>
      <c r="K103" s="14">
        <f t="shared" si="12"/>
        <v>8972.7034394760194</v>
      </c>
      <c r="L103" s="1">
        <v>480.5</v>
      </c>
      <c r="M103" s="7">
        <v>4852174.42</v>
      </c>
      <c r="N103" s="7">
        <v>-363395.46876132471</v>
      </c>
      <c r="O103" s="7">
        <f t="shared" si="13"/>
        <v>4488778.951238675</v>
      </c>
      <c r="P103" s="7">
        <v>1591467.1</v>
      </c>
      <c r="Q103" s="7">
        <v>162950.01699999999</v>
      </c>
      <c r="R103" s="7">
        <f t="shared" si="14"/>
        <v>2734361.834238675</v>
      </c>
      <c r="S103" s="7">
        <v>0</v>
      </c>
      <c r="T103" s="14">
        <f t="shared" si="15"/>
        <v>9341.8916779160772</v>
      </c>
      <c r="U103" s="1">
        <f t="shared" si="17"/>
        <v>-1.6000000000000227</v>
      </c>
      <c r="V103" s="7">
        <f t="shared" si="17"/>
        <v>114015.12000000011</v>
      </c>
      <c r="W103" s="7">
        <f t="shared" si="17"/>
        <v>49023.503067285637</v>
      </c>
      <c r="X103" s="7">
        <f t="shared" si="16"/>
        <v>163038.62306728587</v>
      </c>
      <c r="Y103" s="7">
        <f t="shared" si="16"/>
        <v>29883.470000000205</v>
      </c>
      <c r="Z103" s="7">
        <f t="shared" si="16"/>
        <v>-24327.773000000016</v>
      </c>
      <c r="AA103" s="7">
        <f t="shared" si="16"/>
        <v>157482.92606728571</v>
      </c>
      <c r="AB103" s="7">
        <f t="shared" si="16"/>
        <v>0</v>
      </c>
      <c r="AC103" s="14">
        <f t="shared" si="16"/>
        <v>369.18823844005783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921680.97000000009</v>
      </c>
      <c r="E104" s="7">
        <v>-80224.976395664096</v>
      </c>
      <c r="F104" s="7">
        <f t="shared" si="10"/>
        <v>841455.99360433593</v>
      </c>
      <c r="G104" s="7">
        <v>175813.85</v>
      </c>
      <c r="H104" s="7">
        <v>19870.21</v>
      </c>
      <c r="I104" s="7">
        <f t="shared" si="11"/>
        <v>645771.93360433599</v>
      </c>
      <c r="J104" s="7">
        <v>0</v>
      </c>
      <c r="K104" s="14">
        <f t="shared" si="12"/>
        <v>16829.119872086718</v>
      </c>
      <c r="L104" s="1">
        <v>50</v>
      </c>
      <c r="M104" s="7">
        <v>951894.55999999994</v>
      </c>
      <c r="N104" s="7">
        <v>-71290.547268198759</v>
      </c>
      <c r="O104" s="7">
        <f t="shared" si="13"/>
        <v>880604.01273180114</v>
      </c>
      <c r="P104" s="7">
        <v>178601.43</v>
      </c>
      <c r="Q104" s="7">
        <v>20466.316299999999</v>
      </c>
      <c r="R104" s="7">
        <f t="shared" si="14"/>
        <v>681536.26643180114</v>
      </c>
      <c r="S104" s="7">
        <v>0</v>
      </c>
      <c r="T104" s="14">
        <f t="shared" si="15"/>
        <v>17612.080254636021</v>
      </c>
      <c r="U104" s="1">
        <f t="shared" si="17"/>
        <v>0</v>
      </c>
      <c r="V104" s="7">
        <f t="shared" si="17"/>
        <v>30213.589999999851</v>
      </c>
      <c r="W104" s="7">
        <f t="shared" si="17"/>
        <v>8934.4291274653369</v>
      </c>
      <c r="X104" s="7">
        <f t="shared" si="16"/>
        <v>39148.019127465202</v>
      </c>
      <c r="Y104" s="7">
        <f t="shared" si="16"/>
        <v>2787.5799999999872</v>
      </c>
      <c r="Z104" s="7">
        <f t="shared" si="16"/>
        <v>596.10629999999946</v>
      </c>
      <c r="AA104" s="7">
        <f t="shared" si="16"/>
        <v>35764.332827465143</v>
      </c>
      <c r="AB104" s="7">
        <f t="shared" si="16"/>
        <v>0</v>
      </c>
      <c r="AC104" s="14">
        <f t="shared" si="16"/>
        <v>782.96038254930318</v>
      </c>
    </row>
    <row r="105" spans="1:29" x14ac:dyDescent="0.25">
      <c r="A105" s="7" t="s">
        <v>140</v>
      </c>
      <c r="B105" s="7" t="s">
        <v>141</v>
      </c>
      <c r="C105" s="1">
        <v>2120.6</v>
      </c>
      <c r="D105" s="7">
        <v>18297447.380000003</v>
      </c>
      <c r="E105" s="7">
        <v>-1592646.8397860117</v>
      </c>
      <c r="F105" s="7">
        <f t="shared" si="10"/>
        <v>16704800.540213991</v>
      </c>
      <c r="G105" s="7">
        <v>5430208.9400000004</v>
      </c>
      <c r="H105" s="7">
        <v>590880.79</v>
      </c>
      <c r="I105" s="7">
        <f t="shared" si="11"/>
        <v>10683710.810213991</v>
      </c>
      <c r="J105" s="7">
        <v>0</v>
      </c>
      <c r="K105" s="14">
        <f t="shared" si="12"/>
        <v>7877.3934453522552</v>
      </c>
      <c r="L105" s="1">
        <v>2145.1</v>
      </c>
      <c r="M105" s="7">
        <v>18987327.890000001</v>
      </c>
      <c r="N105" s="7">
        <v>-1422024.0910283527</v>
      </c>
      <c r="O105" s="7">
        <f t="shared" si="13"/>
        <v>17565303.798971649</v>
      </c>
      <c r="P105" s="7">
        <v>5626828.7199999997</v>
      </c>
      <c r="Q105" s="7">
        <v>608607.21370000008</v>
      </c>
      <c r="R105" s="7">
        <f t="shared" si="14"/>
        <v>11329867.86527165</v>
      </c>
      <c r="S105" s="7">
        <v>0</v>
      </c>
      <c r="T105" s="14">
        <f t="shared" si="15"/>
        <v>8188.57106846844</v>
      </c>
      <c r="U105" s="1">
        <f t="shared" si="17"/>
        <v>24.5</v>
      </c>
      <c r="V105" s="7">
        <f t="shared" si="17"/>
        <v>689880.50999999791</v>
      </c>
      <c r="W105" s="7">
        <f t="shared" si="17"/>
        <v>170622.74875765899</v>
      </c>
      <c r="X105" s="7">
        <f t="shared" si="16"/>
        <v>860503.2587576583</v>
      </c>
      <c r="Y105" s="7">
        <f t="shared" si="16"/>
        <v>196619.77999999933</v>
      </c>
      <c r="Z105" s="7">
        <f t="shared" si="16"/>
        <v>17726.423700000043</v>
      </c>
      <c r="AA105" s="7">
        <f t="shared" si="16"/>
        <v>646157.05505765975</v>
      </c>
      <c r="AB105" s="7">
        <f t="shared" si="16"/>
        <v>0</v>
      </c>
      <c r="AC105" s="14">
        <f t="shared" si="16"/>
        <v>311.1776231161848</v>
      </c>
    </row>
    <row r="106" spans="1:29" x14ac:dyDescent="0.25">
      <c r="A106" s="7" t="s">
        <v>140</v>
      </c>
      <c r="B106" s="7" t="s">
        <v>142</v>
      </c>
      <c r="C106" s="1">
        <v>182.3</v>
      </c>
      <c r="D106" s="7">
        <v>2660895.15</v>
      </c>
      <c r="E106" s="7">
        <v>-231609.69744236668</v>
      </c>
      <c r="F106" s="7">
        <f t="shared" si="10"/>
        <v>2429285.4525576332</v>
      </c>
      <c r="G106" s="7">
        <v>1029604.77</v>
      </c>
      <c r="H106" s="7">
        <v>111532.98</v>
      </c>
      <c r="I106" s="7">
        <f t="shared" si="11"/>
        <v>1288147.7025576332</v>
      </c>
      <c r="J106" s="7">
        <v>0</v>
      </c>
      <c r="K106" s="14">
        <f t="shared" si="12"/>
        <v>13325.756733722617</v>
      </c>
      <c r="L106" s="1">
        <v>183</v>
      </c>
      <c r="M106" s="7">
        <v>2739499.3299999996</v>
      </c>
      <c r="N106" s="7">
        <v>-205170.20968852247</v>
      </c>
      <c r="O106" s="7">
        <f t="shared" si="13"/>
        <v>2534329.1203114772</v>
      </c>
      <c r="P106" s="7">
        <v>1054858.8500000001</v>
      </c>
      <c r="Q106" s="7">
        <v>114878.9694</v>
      </c>
      <c r="R106" s="7">
        <f t="shared" si="14"/>
        <v>1364591.3009114771</v>
      </c>
      <c r="S106" s="7">
        <v>0</v>
      </c>
      <c r="T106" s="14">
        <f t="shared" si="15"/>
        <v>13848.793007166541</v>
      </c>
      <c r="U106" s="1">
        <f t="shared" si="17"/>
        <v>0.69999999999998863</v>
      </c>
      <c r="V106" s="7">
        <f t="shared" si="17"/>
        <v>78604.179999999702</v>
      </c>
      <c r="W106" s="7">
        <f t="shared" si="17"/>
        <v>26439.487753844209</v>
      </c>
      <c r="X106" s="7">
        <f t="shared" si="16"/>
        <v>105043.66775384406</v>
      </c>
      <c r="Y106" s="7">
        <f t="shared" si="16"/>
        <v>25254.080000000075</v>
      </c>
      <c r="Z106" s="7">
        <f t="shared" si="16"/>
        <v>3345.9894000000058</v>
      </c>
      <c r="AA106" s="7">
        <f t="shared" si="16"/>
        <v>76443.598353843903</v>
      </c>
      <c r="AB106" s="7">
        <f t="shared" si="16"/>
        <v>0</v>
      </c>
      <c r="AC106" s="14">
        <f t="shared" si="16"/>
        <v>523.03627344392407</v>
      </c>
    </row>
    <row r="107" spans="1:29" x14ac:dyDescent="0.25">
      <c r="A107" s="7" t="s">
        <v>140</v>
      </c>
      <c r="B107" s="7" t="s">
        <v>143</v>
      </c>
      <c r="C107" s="1">
        <v>303.09999999999997</v>
      </c>
      <c r="D107" s="7">
        <v>3559433.93</v>
      </c>
      <c r="E107" s="7">
        <v>-309820.33079860144</v>
      </c>
      <c r="F107" s="7">
        <f t="shared" si="10"/>
        <v>3249613.5992013989</v>
      </c>
      <c r="G107" s="7">
        <v>624765.23</v>
      </c>
      <c r="H107" s="7">
        <v>70115.23</v>
      </c>
      <c r="I107" s="7">
        <f t="shared" si="11"/>
        <v>2554733.1392013989</v>
      </c>
      <c r="J107" s="7">
        <v>0</v>
      </c>
      <c r="K107" s="14">
        <f t="shared" si="12"/>
        <v>10721.258987797424</v>
      </c>
      <c r="L107" s="1">
        <v>305.7</v>
      </c>
      <c r="M107" s="7">
        <v>3677383.59</v>
      </c>
      <c r="N107" s="7">
        <v>-275411.47902577935</v>
      </c>
      <c r="O107" s="7">
        <f t="shared" si="13"/>
        <v>3401972.1109742206</v>
      </c>
      <c r="P107" s="7">
        <v>652349.63</v>
      </c>
      <c r="Q107" s="7">
        <v>72218.686900000001</v>
      </c>
      <c r="R107" s="7">
        <f t="shared" si="14"/>
        <v>2677403.7940742206</v>
      </c>
      <c r="S107" s="7">
        <v>0</v>
      </c>
      <c r="T107" s="14">
        <f t="shared" si="15"/>
        <v>11128.466179176385</v>
      </c>
      <c r="U107" s="1">
        <f t="shared" si="17"/>
        <v>2.6000000000000227</v>
      </c>
      <c r="V107" s="7">
        <f t="shared" si="17"/>
        <v>117949.65999999968</v>
      </c>
      <c r="W107" s="7">
        <f t="shared" si="17"/>
        <v>34408.85177282209</v>
      </c>
      <c r="X107" s="7">
        <f t="shared" si="16"/>
        <v>152358.51177282166</v>
      </c>
      <c r="Y107" s="7">
        <f t="shared" si="16"/>
        <v>27584.400000000023</v>
      </c>
      <c r="Z107" s="7">
        <f t="shared" si="16"/>
        <v>2103.4569000000047</v>
      </c>
      <c r="AA107" s="7">
        <f t="shared" si="16"/>
        <v>122670.65487282164</v>
      </c>
      <c r="AB107" s="7">
        <f t="shared" si="16"/>
        <v>0</v>
      </c>
      <c r="AC107" s="14">
        <f t="shared" si="16"/>
        <v>407.20719137896049</v>
      </c>
    </row>
    <row r="108" spans="1:29" x14ac:dyDescent="0.25">
      <c r="A108" s="7" t="s">
        <v>140</v>
      </c>
      <c r="B108" s="7" t="s">
        <v>144</v>
      </c>
      <c r="C108" s="1">
        <v>154.79999999999998</v>
      </c>
      <c r="D108" s="7">
        <v>2395222.86</v>
      </c>
      <c r="E108" s="7">
        <v>-208485.04380626956</v>
      </c>
      <c r="F108" s="7">
        <f t="shared" si="10"/>
        <v>2186737.8161937301</v>
      </c>
      <c r="G108" s="7">
        <v>1054060.8899999999</v>
      </c>
      <c r="H108" s="7">
        <v>121390.72</v>
      </c>
      <c r="I108" s="7">
        <f t="shared" si="11"/>
        <v>1011286.2061937302</v>
      </c>
      <c r="J108" s="7">
        <v>0</v>
      </c>
      <c r="K108" s="14">
        <f t="shared" si="12"/>
        <v>14126.213282905235</v>
      </c>
      <c r="L108" s="1">
        <v>152</v>
      </c>
      <c r="M108" s="7">
        <v>2429410.8499999996</v>
      </c>
      <c r="N108" s="7">
        <v>-181946.65282654826</v>
      </c>
      <c r="O108" s="7">
        <f t="shared" si="13"/>
        <v>2247464.1971734515</v>
      </c>
      <c r="P108" s="7">
        <v>1091049.24</v>
      </c>
      <c r="Q108" s="7">
        <v>125032.44160000001</v>
      </c>
      <c r="R108" s="7">
        <f t="shared" si="14"/>
        <v>1031382.5155734515</v>
      </c>
      <c r="S108" s="7">
        <v>0</v>
      </c>
      <c r="T108" s="14">
        <f t="shared" si="15"/>
        <v>14785.948665614813</v>
      </c>
      <c r="U108" s="1">
        <f t="shared" si="17"/>
        <v>-2.7999999999999829</v>
      </c>
      <c r="V108" s="7">
        <f t="shared" si="17"/>
        <v>34187.989999999758</v>
      </c>
      <c r="W108" s="7">
        <f t="shared" si="17"/>
        <v>26538.390979721298</v>
      </c>
      <c r="X108" s="7">
        <f t="shared" si="16"/>
        <v>60726.380979721434</v>
      </c>
      <c r="Y108" s="7">
        <f t="shared" si="16"/>
        <v>36988.350000000093</v>
      </c>
      <c r="Z108" s="7">
        <f t="shared" si="16"/>
        <v>3641.7216000000044</v>
      </c>
      <c r="AA108" s="7">
        <f t="shared" si="16"/>
        <v>20096.309379721293</v>
      </c>
      <c r="AB108" s="7">
        <f t="shared" si="16"/>
        <v>0</v>
      </c>
      <c r="AC108" s="14">
        <f t="shared" si="16"/>
        <v>659.73538270957761</v>
      </c>
    </row>
    <row r="109" spans="1:29" x14ac:dyDescent="0.25">
      <c r="A109" s="7" t="s">
        <v>145</v>
      </c>
      <c r="B109" s="7" t="s">
        <v>146</v>
      </c>
      <c r="C109" s="1">
        <v>162.5</v>
      </c>
      <c r="D109" s="7">
        <v>2461829.9</v>
      </c>
      <c r="E109" s="7">
        <v>-214282.65532881737</v>
      </c>
      <c r="F109" s="7">
        <f t="shared" si="10"/>
        <v>2247547.2446711827</v>
      </c>
      <c r="G109" s="7">
        <v>1021012.56</v>
      </c>
      <c r="H109" s="7">
        <v>79132.44</v>
      </c>
      <c r="I109" s="7">
        <f t="shared" si="11"/>
        <v>1147402.2446711827</v>
      </c>
      <c r="J109" s="7">
        <v>0</v>
      </c>
      <c r="K109" s="14">
        <f t="shared" si="12"/>
        <v>13831.059967207279</v>
      </c>
      <c r="L109" s="1">
        <v>166.1</v>
      </c>
      <c r="M109" s="7">
        <v>2567225.46</v>
      </c>
      <c r="N109" s="7">
        <v>-192268.04700328712</v>
      </c>
      <c r="O109" s="7">
        <f t="shared" si="13"/>
        <v>2374957.4129967131</v>
      </c>
      <c r="P109" s="7">
        <v>1099745.6200000001</v>
      </c>
      <c r="Q109" s="7">
        <v>81506.413199999995</v>
      </c>
      <c r="R109" s="7">
        <f t="shared" si="14"/>
        <v>1193705.3797967129</v>
      </c>
      <c r="S109" s="7">
        <v>0</v>
      </c>
      <c r="T109" s="14">
        <f t="shared" si="15"/>
        <v>14298.358898234275</v>
      </c>
      <c r="U109" s="1">
        <f t="shared" si="17"/>
        <v>3.5999999999999943</v>
      </c>
      <c r="V109" s="7">
        <f t="shared" si="17"/>
        <v>105395.56000000006</v>
      </c>
      <c r="W109" s="7">
        <f t="shared" si="17"/>
        <v>22014.608325530251</v>
      </c>
      <c r="X109" s="7">
        <f t="shared" si="16"/>
        <v>127410.16832553037</v>
      </c>
      <c r="Y109" s="7">
        <f t="shared" si="16"/>
        <v>78733.060000000056</v>
      </c>
      <c r="Z109" s="7">
        <f t="shared" si="16"/>
        <v>2373.9731999999931</v>
      </c>
      <c r="AA109" s="7">
        <f t="shared" si="16"/>
        <v>46303.135125530185</v>
      </c>
      <c r="AB109" s="7">
        <f t="shared" si="16"/>
        <v>0</v>
      </c>
      <c r="AC109" s="14">
        <f t="shared" si="16"/>
        <v>467.2989310269968</v>
      </c>
    </row>
    <row r="110" spans="1:29" x14ac:dyDescent="0.25">
      <c r="A110" s="7" t="s">
        <v>145</v>
      </c>
      <c r="B110" s="7" t="s">
        <v>147</v>
      </c>
      <c r="C110" s="1">
        <v>437.7</v>
      </c>
      <c r="D110" s="7">
        <v>4387266.8099999996</v>
      </c>
      <c r="E110" s="7">
        <v>-381876.57956497732</v>
      </c>
      <c r="F110" s="7">
        <f t="shared" si="10"/>
        <v>4005390.2304350222</v>
      </c>
      <c r="G110" s="7">
        <v>1748150.51</v>
      </c>
      <c r="H110" s="7">
        <v>205040.43</v>
      </c>
      <c r="I110" s="7">
        <f t="shared" si="11"/>
        <v>2052199.2904350224</v>
      </c>
      <c r="J110" s="7">
        <v>0</v>
      </c>
      <c r="K110" s="14">
        <f t="shared" si="12"/>
        <v>9150.9943578593156</v>
      </c>
      <c r="L110" s="1">
        <v>431.6</v>
      </c>
      <c r="M110" s="7">
        <v>4474105.1599999992</v>
      </c>
      <c r="N110" s="7">
        <v>-335080.60534758383</v>
      </c>
      <c r="O110" s="7">
        <f t="shared" si="13"/>
        <v>4139024.5546524152</v>
      </c>
      <c r="P110" s="7">
        <v>1821574.47</v>
      </c>
      <c r="Q110" s="7">
        <v>211191.64290000001</v>
      </c>
      <c r="R110" s="7">
        <f t="shared" si="14"/>
        <v>2106258.4417524156</v>
      </c>
      <c r="S110" s="7">
        <v>0</v>
      </c>
      <c r="T110" s="14">
        <f t="shared" si="15"/>
        <v>9589.9549459045757</v>
      </c>
      <c r="U110" s="1">
        <f t="shared" si="17"/>
        <v>-6.0999999999999659</v>
      </c>
      <c r="V110" s="7">
        <f t="shared" si="17"/>
        <v>86838.349999999627</v>
      </c>
      <c r="W110" s="7">
        <f t="shared" si="17"/>
        <v>46795.974217393494</v>
      </c>
      <c r="X110" s="7">
        <f t="shared" si="16"/>
        <v>133634.32421739306</v>
      </c>
      <c r="Y110" s="7">
        <f t="shared" si="16"/>
        <v>73423.959999999963</v>
      </c>
      <c r="Z110" s="7">
        <f t="shared" si="16"/>
        <v>6151.2129000000132</v>
      </c>
      <c r="AA110" s="7">
        <f t="shared" si="16"/>
        <v>54059.151317393174</v>
      </c>
      <c r="AB110" s="7">
        <f t="shared" si="16"/>
        <v>0</v>
      </c>
      <c r="AC110" s="14">
        <f t="shared" si="16"/>
        <v>438.96058804526001</v>
      </c>
    </row>
    <row r="111" spans="1:29" x14ac:dyDescent="0.25">
      <c r="A111" s="7" t="s">
        <v>145</v>
      </c>
      <c r="B111" s="7" t="s">
        <v>148</v>
      </c>
      <c r="C111" s="1">
        <v>21919.599999999999</v>
      </c>
      <c r="D111" s="7">
        <v>185263696.10799998</v>
      </c>
      <c r="E111" s="7">
        <v>-16125726.939157465</v>
      </c>
      <c r="F111" s="7">
        <f t="shared" si="10"/>
        <v>169137969.16884252</v>
      </c>
      <c r="G111" s="7">
        <v>40808994.990000002</v>
      </c>
      <c r="H111" s="7">
        <v>5712767.3399999999</v>
      </c>
      <c r="I111" s="7">
        <f t="shared" si="11"/>
        <v>122616206.83884251</v>
      </c>
      <c r="J111" s="7">
        <v>0</v>
      </c>
      <c r="K111" s="14">
        <f t="shared" si="12"/>
        <v>7716.2890366996908</v>
      </c>
      <c r="L111" s="1">
        <v>21918.3</v>
      </c>
      <c r="M111" s="7">
        <v>190202025.366</v>
      </c>
      <c r="N111" s="7">
        <v>-14244861.825727804</v>
      </c>
      <c r="O111" s="7">
        <f t="shared" si="13"/>
        <v>175957163.54027221</v>
      </c>
      <c r="P111" s="7">
        <v>43827750.859999999</v>
      </c>
      <c r="Q111" s="7">
        <v>5884150.3602</v>
      </c>
      <c r="R111" s="7">
        <f t="shared" si="14"/>
        <v>126245262.3200722</v>
      </c>
      <c r="S111" s="7">
        <v>0</v>
      </c>
      <c r="T111" s="14">
        <f t="shared" si="15"/>
        <v>8027.8654612936316</v>
      </c>
      <c r="U111" s="1">
        <f t="shared" si="17"/>
        <v>-1.2999999999992724</v>
      </c>
      <c r="V111" s="7">
        <f t="shared" si="17"/>
        <v>4938329.2580000162</v>
      </c>
      <c r="W111" s="7">
        <f t="shared" si="17"/>
        <v>1880865.1134296618</v>
      </c>
      <c r="X111" s="7">
        <f t="shared" si="16"/>
        <v>6819194.3714296818</v>
      </c>
      <c r="Y111" s="7">
        <f t="shared" si="16"/>
        <v>3018755.8699999973</v>
      </c>
      <c r="Z111" s="7">
        <f t="shared" si="16"/>
        <v>171383.02020000014</v>
      </c>
      <c r="AA111" s="7">
        <f t="shared" si="16"/>
        <v>3629055.4812296927</v>
      </c>
      <c r="AB111" s="7">
        <f t="shared" si="16"/>
        <v>0</v>
      </c>
      <c r="AC111" s="14">
        <f t="shared" si="16"/>
        <v>311.57642459394083</v>
      </c>
    </row>
    <row r="112" spans="1:29" x14ac:dyDescent="0.25">
      <c r="A112" s="7" t="s">
        <v>149</v>
      </c>
      <c r="B112" s="7" t="s">
        <v>150</v>
      </c>
      <c r="C112" s="1">
        <v>93</v>
      </c>
      <c r="D112" s="7">
        <v>1635358.3</v>
      </c>
      <c r="E112" s="7">
        <v>-142344.8951278156</v>
      </c>
      <c r="F112" s="7">
        <f t="shared" si="10"/>
        <v>1493013.4048721844</v>
      </c>
      <c r="G112" s="7">
        <v>862686.43</v>
      </c>
      <c r="H112" s="7">
        <v>86603.48</v>
      </c>
      <c r="I112" s="7">
        <f t="shared" si="11"/>
        <v>543723.49487218435</v>
      </c>
      <c r="J112" s="7">
        <v>0</v>
      </c>
      <c r="K112" s="14">
        <f t="shared" si="12"/>
        <v>16053.907579270799</v>
      </c>
      <c r="L112" s="1">
        <v>91.6</v>
      </c>
      <c r="M112" s="7">
        <v>1657464.94</v>
      </c>
      <c r="N112" s="7">
        <v>-124133.05802530506</v>
      </c>
      <c r="O112" s="7">
        <f t="shared" si="13"/>
        <v>1533331.8819746948</v>
      </c>
      <c r="P112" s="7">
        <v>863819.62</v>
      </c>
      <c r="Q112" s="7">
        <v>89201.584399999992</v>
      </c>
      <c r="R112" s="7">
        <f t="shared" si="14"/>
        <v>580310.67757469486</v>
      </c>
      <c r="S112" s="7">
        <v>0</v>
      </c>
      <c r="T112" s="14">
        <f t="shared" si="15"/>
        <v>16739.431025924616</v>
      </c>
      <c r="U112" s="1">
        <f t="shared" si="17"/>
        <v>-1.4000000000000057</v>
      </c>
      <c r="V112" s="7">
        <f t="shared" si="17"/>
        <v>22106.639999999898</v>
      </c>
      <c r="W112" s="7">
        <f t="shared" si="17"/>
        <v>18211.837102510544</v>
      </c>
      <c r="X112" s="7">
        <f t="shared" si="16"/>
        <v>40318.477102510398</v>
      </c>
      <c r="Y112" s="7">
        <f t="shared" si="16"/>
        <v>1133.1899999999441</v>
      </c>
      <c r="Z112" s="7">
        <f t="shared" si="16"/>
        <v>2598.1043999999965</v>
      </c>
      <c r="AA112" s="7">
        <f t="shared" si="16"/>
        <v>36587.182702510501</v>
      </c>
      <c r="AB112" s="7">
        <f t="shared" si="16"/>
        <v>0</v>
      </c>
      <c r="AC112" s="14">
        <f t="shared" si="16"/>
        <v>685.52344665381679</v>
      </c>
    </row>
    <row r="113" spans="1:29" x14ac:dyDescent="0.25">
      <c r="A113" s="7" t="s">
        <v>151</v>
      </c>
      <c r="B113" s="7" t="s">
        <v>151</v>
      </c>
      <c r="C113" s="1">
        <v>2106.1</v>
      </c>
      <c r="D113" s="7">
        <v>17801241.603</v>
      </c>
      <c r="E113" s="7">
        <v>-1549456.0850205994</v>
      </c>
      <c r="F113" s="7">
        <f t="shared" si="10"/>
        <v>16251785.5179794</v>
      </c>
      <c r="G113" s="7">
        <v>8236757.1100000003</v>
      </c>
      <c r="H113" s="7">
        <v>792659.02</v>
      </c>
      <c r="I113" s="7">
        <f t="shared" si="11"/>
        <v>7222369.3879793994</v>
      </c>
      <c r="J113" s="7">
        <v>0</v>
      </c>
      <c r="K113" s="14">
        <f t="shared" si="12"/>
        <v>7716.5308000471969</v>
      </c>
      <c r="L113" s="1">
        <v>2112.6999999999998</v>
      </c>
      <c r="M113" s="7">
        <v>18334052.853999998</v>
      </c>
      <c r="N113" s="7">
        <v>-1373098.1523896316</v>
      </c>
      <c r="O113" s="7">
        <f t="shared" si="13"/>
        <v>16960954.701610368</v>
      </c>
      <c r="P113" s="7">
        <v>8267680.4900000002</v>
      </c>
      <c r="Q113" s="7">
        <v>816438.79060000007</v>
      </c>
      <c r="R113" s="7">
        <f t="shared" si="14"/>
        <v>7876835.4210103676</v>
      </c>
      <c r="S113" s="7">
        <v>0</v>
      </c>
      <c r="T113" s="14">
        <f t="shared" si="15"/>
        <v>8028.0942403608506</v>
      </c>
      <c r="U113" s="1">
        <f t="shared" si="17"/>
        <v>6.5999999999999091</v>
      </c>
      <c r="V113" s="7">
        <f t="shared" si="17"/>
        <v>532811.2509999983</v>
      </c>
      <c r="W113" s="7">
        <f t="shared" si="17"/>
        <v>176357.93263096781</v>
      </c>
      <c r="X113" s="7">
        <f t="shared" si="16"/>
        <v>709169.18363096751</v>
      </c>
      <c r="Y113" s="7">
        <f t="shared" si="16"/>
        <v>30923.379999999888</v>
      </c>
      <c r="Z113" s="7">
        <f t="shared" si="16"/>
        <v>23779.770600000047</v>
      </c>
      <c r="AA113" s="7">
        <f t="shared" si="16"/>
        <v>654466.03303096816</v>
      </c>
      <c r="AB113" s="7">
        <f t="shared" si="16"/>
        <v>0</v>
      </c>
      <c r="AC113" s="14">
        <f t="shared" si="16"/>
        <v>311.5634403136537</v>
      </c>
    </row>
    <row r="114" spans="1:29" x14ac:dyDescent="0.25">
      <c r="A114" s="7" t="s">
        <v>152</v>
      </c>
      <c r="B114" s="7" t="s">
        <v>152</v>
      </c>
      <c r="C114" s="1">
        <v>2701.5</v>
      </c>
      <c r="D114" s="7">
        <v>23275805</v>
      </c>
      <c r="E114" s="7">
        <v>-2025973.1593623769</v>
      </c>
      <c r="F114" s="7">
        <f t="shared" si="10"/>
        <v>21249831.840637624</v>
      </c>
      <c r="G114" s="7">
        <v>10351510.26</v>
      </c>
      <c r="H114" s="7">
        <v>953046.57</v>
      </c>
      <c r="I114" s="7">
        <f t="shared" si="11"/>
        <v>9945275.0106376242</v>
      </c>
      <c r="J114" s="7">
        <v>0</v>
      </c>
      <c r="K114" s="14">
        <f t="shared" si="12"/>
        <v>7865.9381235008786</v>
      </c>
      <c r="L114" s="1">
        <v>2697.4</v>
      </c>
      <c r="M114" s="7">
        <v>23875126.82</v>
      </c>
      <c r="N114" s="7">
        <v>-1788087.5977434414</v>
      </c>
      <c r="O114" s="7">
        <f t="shared" si="13"/>
        <v>22087039.22225656</v>
      </c>
      <c r="P114" s="7">
        <v>10503881.27</v>
      </c>
      <c r="Q114" s="7">
        <v>981637.96709999989</v>
      </c>
      <c r="R114" s="7">
        <f t="shared" si="14"/>
        <v>10601519.98515656</v>
      </c>
      <c r="S114" s="7">
        <v>0</v>
      </c>
      <c r="T114" s="14">
        <f t="shared" si="15"/>
        <v>8188.2698977743603</v>
      </c>
      <c r="U114" s="1">
        <f t="shared" si="17"/>
        <v>-4.0999999999999091</v>
      </c>
      <c r="V114" s="7">
        <f t="shared" si="17"/>
        <v>599321.8200000003</v>
      </c>
      <c r="W114" s="7">
        <f t="shared" si="17"/>
        <v>237885.56161893555</v>
      </c>
      <c r="X114" s="7">
        <f t="shared" si="16"/>
        <v>837207.38161893561</v>
      </c>
      <c r="Y114" s="7">
        <f t="shared" si="16"/>
        <v>152371.00999999978</v>
      </c>
      <c r="Z114" s="7">
        <f t="shared" si="16"/>
        <v>28591.397099999944</v>
      </c>
      <c r="AA114" s="7">
        <f t="shared" si="16"/>
        <v>656244.97451893613</v>
      </c>
      <c r="AB114" s="7">
        <f t="shared" si="16"/>
        <v>0</v>
      </c>
      <c r="AC114" s="14">
        <f t="shared" si="16"/>
        <v>322.33177427348164</v>
      </c>
    </row>
    <row r="115" spans="1:29" x14ac:dyDescent="0.25">
      <c r="A115" s="7" t="s">
        <v>152</v>
      </c>
      <c r="B115" s="7" t="s">
        <v>71</v>
      </c>
      <c r="C115" s="1">
        <v>686.30000000000007</v>
      </c>
      <c r="D115" s="7">
        <v>6561034.5599999996</v>
      </c>
      <c r="E115" s="7">
        <v>-571085.72254360013</v>
      </c>
      <c r="F115" s="7">
        <f t="shared" si="10"/>
        <v>5989948.8374563996</v>
      </c>
      <c r="G115" s="7">
        <v>1187598.8799999999</v>
      </c>
      <c r="H115" s="7">
        <v>109442.4</v>
      </c>
      <c r="I115" s="7">
        <f t="shared" si="11"/>
        <v>4692907.5574563993</v>
      </c>
      <c r="J115" s="7">
        <v>0</v>
      </c>
      <c r="K115" s="14">
        <f t="shared" si="12"/>
        <v>8727.8869844913297</v>
      </c>
      <c r="L115" s="1">
        <v>672.2</v>
      </c>
      <c r="M115" s="7">
        <v>6626094.8500000006</v>
      </c>
      <c r="N115" s="7">
        <v>-496250.26547845115</v>
      </c>
      <c r="O115" s="7">
        <f t="shared" si="13"/>
        <v>6129844.5845215498</v>
      </c>
      <c r="P115" s="7">
        <v>1196948.03</v>
      </c>
      <c r="Q115" s="7">
        <v>112725.67199999999</v>
      </c>
      <c r="R115" s="7">
        <f t="shared" si="14"/>
        <v>4820170.8825215492</v>
      </c>
      <c r="S115" s="7">
        <v>0</v>
      </c>
      <c r="T115" s="14">
        <f t="shared" si="15"/>
        <v>9119.078525024619</v>
      </c>
      <c r="U115" s="1">
        <f t="shared" si="17"/>
        <v>-14.100000000000023</v>
      </c>
      <c r="V115" s="7">
        <f t="shared" si="17"/>
        <v>65060.290000000969</v>
      </c>
      <c r="W115" s="7">
        <f t="shared" si="17"/>
        <v>74835.457065148978</v>
      </c>
      <c r="X115" s="7">
        <f t="shared" si="16"/>
        <v>139895.74706515018</v>
      </c>
      <c r="Y115" s="7">
        <f t="shared" si="16"/>
        <v>9349.1500000001397</v>
      </c>
      <c r="Z115" s="7">
        <f t="shared" si="16"/>
        <v>3283.2719999999972</v>
      </c>
      <c r="AA115" s="7">
        <f t="shared" si="16"/>
        <v>127263.32506514993</v>
      </c>
      <c r="AB115" s="7">
        <f t="shared" si="16"/>
        <v>0</v>
      </c>
      <c r="AC115" s="14">
        <f t="shared" si="16"/>
        <v>391.1915405332893</v>
      </c>
    </row>
    <row r="116" spans="1:29" x14ac:dyDescent="0.25">
      <c r="A116" s="7" t="s">
        <v>152</v>
      </c>
      <c r="B116" s="7" t="s">
        <v>153</v>
      </c>
      <c r="C116" s="1">
        <v>457.5</v>
      </c>
      <c r="D116" s="7">
        <v>4536661.1900000004</v>
      </c>
      <c r="E116" s="7">
        <v>-394880.16865844087</v>
      </c>
      <c r="F116" s="7">
        <f t="shared" si="10"/>
        <v>4141781.0213415595</v>
      </c>
      <c r="G116" s="7">
        <v>713663.61</v>
      </c>
      <c r="H116" s="7">
        <v>83694.460000000006</v>
      </c>
      <c r="I116" s="7">
        <f t="shared" si="11"/>
        <v>3344422.9513415596</v>
      </c>
      <c r="J116" s="7">
        <v>0</v>
      </c>
      <c r="K116" s="14">
        <f t="shared" si="12"/>
        <v>9053.0732706919334</v>
      </c>
      <c r="L116" s="1">
        <v>457.2</v>
      </c>
      <c r="M116" s="7">
        <v>4658823.99</v>
      </c>
      <c r="N116" s="7">
        <v>-348914.81244867435</v>
      </c>
      <c r="O116" s="7">
        <f t="shared" si="13"/>
        <v>4309909.1775513254</v>
      </c>
      <c r="P116" s="7">
        <v>701790.66</v>
      </c>
      <c r="Q116" s="7">
        <v>86205.293799999999</v>
      </c>
      <c r="R116" s="7">
        <f t="shared" si="14"/>
        <v>3521913.2237513252</v>
      </c>
      <c r="S116" s="7">
        <v>0</v>
      </c>
      <c r="T116" s="14">
        <f t="shared" si="15"/>
        <v>9426.7479823957256</v>
      </c>
      <c r="U116" s="1">
        <f t="shared" si="17"/>
        <v>-0.30000000000001137</v>
      </c>
      <c r="V116" s="7">
        <f t="shared" si="17"/>
        <v>122162.79999999981</v>
      </c>
      <c r="W116" s="7">
        <f t="shared" si="17"/>
        <v>45965.356209766527</v>
      </c>
      <c r="X116" s="7">
        <f t="shared" si="16"/>
        <v>168128.15620976593</v>
      </c>
      <c r="Y116" s="7">
        <f t="shared" si="16"/>
        <v>-11872.949999999953</v>
      </c>
      <c r="Z116" s="7">
        <f t="shared" si="16"/>
        <v>2510.8337999999931</v>
      </c>
      <c r="AA116" s="7">
        <f t="shared" si="16"/>
        <v>177490.27240976552</v>
      </c>
      <c r="AB116" s="7">
        <f t="shared" si="16"/>
        <v>0</v>
      </c>
      <c r="AC116" s="14">
        <f t="shared" si="16"/>
        <v>373.67471170379213</v>
      </c>
    </row>
    <row r="117" spans="1:29" x14ac:dyDescent="0.25">
      <c r="A117" s="7" t="s">
        <v>154</v>
      </c>
      <c r="B117" s="7" t="s">
        <v>154</v>
      </c>
      <c r="C117" s="1">
        <v>5868.1</v>
      </c>
      <c r="D117" s="7">
        <v>52074081.409999996</v>
      </c>
      <c r="E117" s="7">
        <v>-4532633.4034466827</v>
      </c>
      <c r="F117" s="7">
        <f t="shared" si="10"/>
        <v>47541448.006553315</v>
      </c>
      <c r="G117" s="7">
        <v>10884873.51</v>
      </c>
      <c r="H117" s="7">
        <v>1532736.11</v>
      </c>
      <c r="I117" s="7">
        <f t="shared" si="11"/>
        <v>35123838.386553317</v>
      </c>
      <c r="J117" s="7">
        <v>0</v>
      </c>
      <c r="K117" s="14">
        <f t="shared" si="12"/>
        <v>8101.6765233300921</v>
      </c>
      <c r="L117" s="1">
        <v>5852.2</v>
      </c>
      <c r="M117" s="7">
        <v>53338410.649999999</v>
      </c>
      <c r="N117" s="7">
        <v>-3994690.8464887342</v>
      </c>
      <c r="O117" s="7">
        <f t="shared" si="13"/>
        <v>49343719.803511262</v>
      </c>
      <c r="P117" s="7">
        <v>11639931.359999999</v>
      </c>
      <c r="Q117" s="7">
        <v>1578718.1933000002</v>
      </c>
      <c r="R117" s="7">
        <f t="shared" si="14"/>
        <v>36125070.250211261</v>
      </c>
      <c r="S117" s="7">
        <v>0</v>
      </c>
      <c r="T117" s="14">
        <f t="shared" si="15"/>
        <v>8431.6530199773188</v>
      </c>
      <c r="U117" s="1">
        <f t="shared" si="17"/>
        <v>-15.900000000000546</v>
      </c>
      <c r="V117" s="7">
        <f t="shared" si="17"/>
        <v>1264329.2400000021</v>
      </c>
      <c r="W117" s="7">
        <f t="shared" si="17"/>
        <v>537942.55695794849</v>
      </c>
      <c r="X117" s="7">
        <f t="shared" si="16"/>
        <v>1802271.7969579473</v>
      </c>
      <c r="Y117" s="7">
        <f t="shared" si="16"/>
        <v>755057.84999999963</v>
      </c>
      <c r="Z117" s="7">
        <f t="shared" si="16"/>
        <v>45982.083300000057</v>
      </c>
      <c r="AA117" s="7">
        <f t="shared" si="16"/>
        <v>1001231.8636579439</v>
      </c>
      <c r="AB117" s="7">
        <f t="shared" si="16"/>
        <v>0</v>
      </c>
      <c r="AC117" s="14">
        <f t="shared" si="16"/>
        <v>329.97649664722667</v>
      </c>
    </row>
    <row r="118" spans="1:29" x14ac:dyDescent="0.25">
      <c r="A118" s="7" t="s">
        <v>154</v>
      </c>
      <c r="B118" s="7" t="s">
        <v>155</v>
      </c>
      <c r="C118" s="1">
        <v>267.89999999999998</v>
      </c>
      <c r="D118" s="7">
        <v>3757708.2399999998</v>
      </c>
      <c r="E118" s="7">
        <v>-327078.5278943021</v>
      </c>
      <c r="F118" s="7">
        <f t="shared" si="10"/>
        <v>3430629.7121056975</v>
      </c>
      <c r="G118" s="7">
        <v>729642.84</v>
      </c>
      <c r="H118" s="7">
        <v>111586.76</v>
      </c>
      <c r="I118" s="7">
        <f t="shared" si="11"/>
        <v>2589400.1121056979</v>
      </c>
      <c r="J118" s="7">
        <v>0</v>
      </c>
      <c r="K118" s="14">
        <f t="shared" si="12"/>
        <v>12805.635356870838</v>
      </c>
      <c r="L118" s="1">
        <v>271.2</v>
      </c>
      <c r="M118" s="7">
        <v>3889649.93</v>
      </c>
      <c r="N118" s="7">
        <v>-291308.81070631504</v>
      </c>
      <c r="O118" s="7">
        <f t="shared" si="13"/>
        <v>3598341.1192936851</v>
      </c>
      <c r="P118" s="7">
        <v>696377.42</v>
      </c>
      <c r="Q118" s="7">
        <v>114934.36279999999</v>
      </c>
      <c r="R118" s="7">
        <f t="shared" si="14"/>
        <v>2787029.3364936854</v>
      </c>
      <c r="S118" s="7">
        <v>0</v>
      </c>
      <c r="T118" s="14">
        <f t="shared" si="15"/>
        <v>13268.219466422142</v>
      </c>
      <c r="U118" s="1">
        <f t="shared" si="17"/>
        <v>3.3000000000000114</v>
      </c>
      <c r="V118" s="7">
        <f t="shared" si="17"/>
        <v>131941.69000000041</v>
      </c>
      <c r="W118" s="7">
        <f t="shared" si="17"/>
        <v>35769.717187987058</v>
      </c>
      <c r="X118" s="7">
        <f t="shared" si="16"/>
        <v>167711.40718798758</v>
      </c>
      <c r="Y118" s="7">
        <f t="shared" si="16"/>
        <v>-33265.419999999925</v>
      </c>
      <c r="Z118" s="7">
        <f t="shared" si="16"/>
        <v>3347.6027999999933</v>
      </c>
      <c r="AA118" s="7">
        <f t="shared" si="16"/>
        <v>197629.22438798752</v>
      </c>
      <c r="AB118" s="7">
        <f t="shared" si="16"/>
        <v>0</v>
      </c>
      <c r="AC118" s="14">
        <f t="shared" si="16"/>
        <v>462.58410955130421</v>
      </c>
    </row>
    <row r="119" spans="1:29" x14ac:dyDescent="0.25">
      <c r="A119" s="7" t="s">
        <v>156</v>
      </c>
      <c r="B119" s="7" t="s">
        <v>157</v>
      </c>
      <c r="C119" s="1">
        <v>1453.5</v>
      </c>
      <c r="D119" s="7">
        <v>13360209.369999999</v>
      </c>
      <c r="E119" s="7">
        <v>-1162899.6542582193</v>
      </c>
      <c r="F119" s="7">
        <f t="shared" si="10"/>
        <v>12197309.71574178</v>
      </c>
      <c r="G119" s="7">
        <v>6449977.7599999998</v>
      </c>
      <c r="H119" s="7">
        <v>643340.93999999994</v>
      </c>
      <c r="I119" s="7">
        <f t="shared" si="11"/>
        <v>5103991.0157417804</v>
      </c>
      <c r="J119" s="7">
        <v>0</v>
      </c>
      <c r="K119" s="14">
        <f t="shared" si="12"/>
        <v>8391.6819509747365</v>
      </c>
      <c r="L119" s="1">
        <v>1445.2</v>
      </c>
      <c r="M119" s="7">
        <v>13658022.379999999</v>
      </c>
      <c r="N119" s="7">
        <v>-1022894.689167576</v>
      </c>
      <c r="O119" s="7">
        <f t="shared" si="13"/>
        <v>12635127.690832423</v>
      </c>
      <c r="P119" s="7">
        <v>6759606.0599999996</v>
      </c>
      <c r="Q119" s="7">
        <v>662641.16819999996</v>
      </c>
      <c r="R119" s="7">
        <f t="shared" si="14"/>
        <v>5212880.4626324233</v>
      </c>
      <c r="S119" s="7">
        <v>0</v>
      </c>
      <c r="T119" s="14">
        <f t="shared" si="15"/>
        <v>8742.8229247387371</v>
      </c>
      <c r="U119" s="1">
        <f t="shared" si="17"/>
        <v>-8.2999999999999545</v>
      </c>
      <c r="V119" s="7">
        <f t="shared" si="17"/>
        <v>297813.00999999978</v>
      </c>
      <c r="W119" s="7">
        <f t="shared" si="17"/>
        <v>140004.96509064327</v>
      </c>
      <c r="X119" s="7">
        <f t="shared" si="16"/>
        <v>437817.97509064339</v>
      </c>
      <c r="Y119" s="7">
        <f t="shared" si="16"/>
        <v>309628.29999999981</v>
      </c>
      <c r="Z119" s="7">
        <f t="shared" si="16"/>
        <v>19300.228200000012</v>
      </c>
      <c r="AA119" s="7">
        <f t="shared" si="16"/>
        <v>108889.44689064287</v>
      </c>
      <c r="AB119" s="7">
        <f t="shared" si="16"/>
        <v>0</v>
      </c>
      <c r="AC119" s="14">
        <f t="shared" si="16"/>
        <v>351.14097376400059</v>
      </c>
    </row>
    <row r="120" spans="1:29" x14ac:dyDescent="0.25">
      <c r="A120" s="7" t="s">
        <v>156</v>
      </c>
      <c r="B120" s="7" t="s">
        <v>158</v>
      </c>
      <c r="C120" s="1">
        <v>3180</v>
      </c>
      <c r="D120" s="7">
        <v>28498195.830000002</v>
      </c>
      <c r="E120" s="7">
        <v>-2480540.6232709382</v>
      </c>
      <c r="F120" s="7">
        <f t="shared" si="10"/>
        <v>26017655.206729062</v>
      </c>
      <c r="G120" s="7">
        <v>6745145.4000000004</v>
      </c>
      <c r="H120" s="7">
        <v>690919.1</v>
      </c>
      <c r="I120" s="7">
        <f t="shared" si="11"/>
        <v>18581590.706729062</v>
      </c>
      <c r="J120" s="7">
        <v>0</v>
      </c>
      <c r="K120" s="14">
        <f t="shared" si="12"/>
        <v>8181.6525807324097</v>
      </c>
      <c r="L120" s="1">
        <v>3256.3</v>
      </c>
      <c r="M120" s="7">
        <v>29947821.780000001</v>
      </c>
      <c r="N120" s="7">
        <v>-2242891.9062072197</v>
      </c>
      <c r="O120" s="7">
        <f t="shared" si="13"/>
        <v>27704929.873792782</v>
      </c>
      <c r="P120" s="7">
        <v>7042241.6900000004</v>
      </c>
      <c r="Q120" s="7">
        <v>711646.67299999995</v>
      </c>
      <c r="R120" s="7">
        <f t="shared" si="14"/>
        <v>19951041.510792781</v>
      </c>
      <c r="S120" s="7">
        <v>0</v>
      </c>
      <c r="T120" s="14">
        <f t="shared" si="15"/>
        <v>8508.1011804172776</v>
      </c>
      <c r="U120" s="1">
        <f t="shared" si="17"/>
        <v>76.300000000000182</v>
      </c>
      <c r="V120" s="7">
        <f t="shared" si="17"/>
        <v>1449625.9499999993</v>
      </c>
      <c r="W120" s="7">
        <f t="shared" si="17"/>
        <v>237648.71706371848</v>
      </c>
      <c r="X120" s="7">
        <f t="shared" si="16"/>
        <v>1687274.6670637205</v>
      </c>
      <c r="Y120" s="7">
        <f t="shared" si="16"/>
        <v>297096.29000000004</v>
      </c>
      <c r="Z120" s="7">
        <f t="shared" si="16"/>
        <v>20727.572999999975</v>
      </c>
      <c r="AA120" s="7">
        <f t="shared" si="16"/>
        <v>1369450.8040637188</v>
      </c>
      <c r="AB120" s="7">
        <f t="shared" si="16"/>
        <v>0</v>
      </c>
      <c r="AC120" s="14">
        <f t="shared" si="16"/>
        <v>326.44859968486799</v>
      </c>
    </row>
    <row r="121" spans="1:29" x14ac:dyDescent="0.25">
      <c r="A121" s="7" t="s">
        <v>156</v>
      </c>
      <c r="B121" s="7" t="s">
        <v>159</v>
      </c>
      <c r="C121" s="1">
        <v>209.3</v>
      </c>
      <c r="D121" s="7">
        <v>2985120.73</v>
      </c>
      <c r="E121" s="7">
        <v>-259830.94790647304</v>
      </c>
      <c r="F121" s="7">
        <f t="shared" si="10"/>
        <v>2725289.7820935268</v>
      </c>
      <c r="G121" s="7">
        <v>421650.9</v>
      </c>
      <c r="H121" s="7">
        <v>45533.41</v>
      </c>
      <c r="I121" s="7">
        <f t="shared" si="11"/>
        <v>2258105.4720935267</v>
      </c>
      <c r="J121" s="7">
        <v>0</v>
      </c>
      <c r="K121" s="14">
        <f t="shared" si="12"/>
        <v>13020.973636376142</v>
      </c>
      <c r="L121" s="1">
        <v>205.1</v>
      </c>
      <c r="M121" s="7">
        <v>3033727.04</v>
      </c>
      <c r="N121" s="7">
        <v>-227205.900771124</v>
      </c>
      <c r="O121" s="7">
        <f t="shared" si="13"/>
        <v>2806521.1392288762</v>
      </c>
      <c r="P121" s="7">
        <v>429186.28</v>
      </c>
      <c r="Q121" s="7">
        <v>46899.412300000004</v>
      </c>
      <c r="R121" s="7">
        <f t="shared" si="14"/>
        <v>2330435.4469288765</v>
      </c>
      <c r="S121" s="7">
        <v>0</v>
      </c>
      <c r="T121" s="14">
        <f t="shared" si="15"/>
        <v>13683.672058648835</v>
      </c>
      <c r="U121" s="1">
        <f t="shared" si="17"/>
        <v>-4.2000000000000171</v>
      </c>
      <c r="V121" s="7">
        <f t="shared" si="17"/>
        <v>48606.310000000056</v>
      </c>
      <c r="W121" s="7">
        <f t="shared" si="17"/>
        <v>32625.047135349043</v>
      </c>
      <c r="X121" s="7">
        <f t="shared" si="16"/>
        <v>81231.357135349419</v>
      </c>
      <c r="Y121" s="7">
        <f t="shared" si="16"/>
        <v>7535.3800000000047</v>
      </c>
      <c r="Z121" s="7">
        <f t="shared" si="16"/>
        <v>1366.0023000000001</v>
      </c>
      <c r="AA121" s="7">
        <f t="shared" si="16"/>
        <v>72329.974835349713</v>
      </c>
      <c r="AB121" s="7">
        <f t="shared" si="16"/>
        <v>0</v>
      </c>
      <c r="AC121" s="14">
        <f t="shared" si="16"/>
        <v>662.69842227269328</v>
      </c>
    </row>
    <row r="122" spans="1:29" x14ac:dyDescent="0.25">
      <c r="A122" s="7" t="s">
        <v>156</v>
      </c>
      <c r="B122" s="7" t="s">
        <v>160</v>
      </c>
      <c r="C122" s="1">
        <v>637.70000000000005</v>
      </c>
      <c r="D122" s="7">
        <v>6119529.6500000004</v>
      </c>
      <c r="E122" s="7">
        <v>-532656.24191396357</v>
      </c>
      <c r="F122" s="7">
        <f t="shared" si="10"/>
        <v>5586873.4080860373</v>
      </c>
      <c r="G122" s="7">
        <v>3581225.22</v>
      </c>
      <c r="H122" s="7">
        <v>350273.56</v>
      </c>
      <c r="I122" s="7">
        <f t="shared" si="11"/>
        <v>1655374.628086037</v>
      </c>
      <c r="J122" s="7">
        <v>0</v>
      </c>
      <c r="K122" s="14">
        <f t="shared" si="12"/>
        <v>8760.9744520715649</v>
      </c>
      <c r="L122" s="1">
        <v>647</v>
      </c>
      <c r="M122" s="7">
        <v>6367008.21</v>
      </c>
      <c r="N122" s="7">
        <v>-476846.40592127619</v>
      </c>
      <c r="O122" s="7">
        <f t="shared" si="13"/>
        <v>5890161.8040787242</v>
      </c>
      <c r="P122" s="7">
        <v>3671503.34</v>
      </c>
      <c r="Q122" s="7">
        <v>360781.76679999998</v>
      </c>
      <c r="R122" s="7">
        <f t="shared" si="14"/>
        <v>1857876.6972787245</v>
      </c>
      <c r="S122" s="7">
        <v>0</v>
      </c>
      <c r="T122" s="14">
        <f t="shared" si="15"/>
        <v>9103.8049522082292</v>
      </c>
      <c r="U122" s="1">
        <f t="shared" si="17"/>
        <v>9.2999999999999545</v>
      </c>
      <c r="V122" s="7">
        <f t="shared" si="17"/>
        <v>247478.55999999959</v>
      </c>
      <c r="W122" s="7">
        <f t="shared" si="17"/>
        <v>55809.835992687382</v>
      </c>
      <c r="X122" s="7">
        <f t="shared" si="16"/>
        <v>303288.39599268697</v>
      </c>
      <c r="Y122" s="7">
        <f t="shared" si="16"/>
        <v>90278.119999999646</v>
      </c>
      <c r="Z122" s="7">
        <f t="shared" si="16"/>
        <v>10508.206799999985</v>
      </c>
      <c r="AA122" s="7">
        <f t="shared" si="16"/>
        <v>202502.06919268752</v>
      </c>
      <c r="AB122" s="7">
        <f t="shared" si="16"/>
        <v>0</v>
      </c>
      <c r="AC122" s="14">
        <f t="shared" si="16"/>
        <v>342.83050013666434</v>
      </c>
    </row>
    <row r="123" spans="1:29" x14ac:dyDescent="0.25">
      <c r="A123" s="7" t="s">
        <v>161</v>
      </c>
      <c r="B123" s="7" t="s">
        <v>162</v>
      </c>
      <c r="C123" s="1">
        <v>1418.7</v>
      </c>
      <c r="D123" s="7">
        <v>13215030.9</v>
      </c>
      <c r="E123" s="7">
        <v>-1150263.0265008851</v>
      </c>
      <c r="F123" s="7">
        <f t="shared" si="10"/>
        <v>12064767.873499116</v>
      </c>
      <c r="G123" s="7">
        <v>1715968.94</v>
      </c>
      <c r="H123" s="7">
        <v>368415.49</v>
      </c>
      <c r="I123" s="7">
        <f t="shared" si="11"/>
        <v>9980383.4434991162</v>
      </c>
      <c r="J123" s="7">
        <v>0</v>
      </c>
      <c r="K123" s="14">
        <f t="shared" si="12"/>
        <v>8504.1008483112109</v>
      </c>
      <c r="L123" s="1">
        <v>1413.6</v>
      </c>
      <c r="M123" s="7">
        <v>13528023.280000001</v>
      </c>
      <c r="N123" s="7">
        <v>-1013158.6245099808</v>
      </c>
      <c r="O123" s="7">
        <f t="shared" si="13"/>
        <v>12514864.65549002</v>
      </c>
      <c r="P123" s="7">
        <v>1751892.43</v>
      </c>
      <c r="Q123" s="7">
        <v>379467.9547</v>
      </c>
      <c r="R123" s="7">
        <f t="shared" si="14"/>
        <v>10383504.27079002</v>
      </c>
      <c r="S123" s="7">
        <v>0</v>
      </c>
      <c r="T123" s="14">
        <f t="shared" si="15"/>
        <v>8853.1866549872811</v>
      </c>
      <c r="U123" s="1">
        <f t="shared" si="17"/>
        <v>-5.1000000000001364</v>
      </c>
      <c r="V123" s="7">
        <f t="shared" si="17"/>
        <v>312992.38000000082</v>
      </c>
      <c r="W123" s="7">
        <f t="shared" si="17"/>
        <v>137104.40199090436</v>
      </c>
      <c r="X123" s="7">
        <f t="shared" si="16"/>
        <v>450096.78199090436</v>
      </c>
      <c r="Y123" s="7">
        <f t="shared" si="16"/>
        <v>35923.489999999991</v>
      </c>
      <c r="Z123" s="7">
        <f t="shared" si="16"/>
        <v>11052.464700000011</v>
      </c>
      <c r="AA123" s="7">
        <f t="shared" si="16"/>
        <v>403120.82729090378</v>
      </c>
      <c r="AB123" s="7">
        <f t="shared" si="16"/>
        <v>0</v>
      </c>
      <c r="AC123" s="14">
        <f t="shared" si="16"/>
        <v>349.08580667607021</v>
      </c>
    </row>
    <row r="124" spans="1:29" x14ac:dyDescent="0.25">
      <c r="A124" s="7" t="s">
        <v>161</v>
      </c>
      <c r="B124" s="7" t="s">
        <v>163</v>
      </c>
      <c r="C124" s="1">
        <v>790.69999999999993</v>
      </c>
      <c r="D124" s="7">
        <v>7787834.5999999996</v>
      </c>
      <c r="E124" s="7">
        <v>-677868.8801162251</v>
      </c>
      <c r="F124" s="7">
        <f t="shared" si="10"/>
        <v>7109965.7198837744</v>
      </c>
      <c r="G124" s="7">
        <v>945323.66</v>
      </c>
      <c r="H124" s="7">
        <v>191447.64</v>
      </c>
      <c r="I124" s="7">
        <f t="shared" si="11"/>
        <v>5973194.4198837746</v>
      </c>
      <c r="J124" s="7">
        <v>0</v>
      </c>
      <c r="K124" s="14">
        <f t="shared" si="12"/>
        <v>8991.9890222382382</v>
      </c>
      <c r="L124" s="1">
        <v>788.3</v>
      </c>
      <c r="M124" s="7">
        <v>7989718.5300000003</v>
      </c>
      <c r="N124" s="7">
        <v>-598376.57494604087</v>
      </c>
      <c r="O124" s="7">
        <f t="shared" si="13"/>
        <v>7391341.955053959</v>
      </c>
      <c r="P124" s="7">
        <v>969056.28</v>
      </c>
      <c r="Q124" s="7">
        <v>197191.06920000003</v>
      </c>
      <c r="R124" s="7">
        <f t="shared" si="14"/>
        <v>6225094.605853959</v>
      </c>
      <c r="S124" s="7">
        <v>0</v>
      </c>
      <c r="T124" s="14">
        <f t="shared" si="15"/>
        <v>9376.3059178662425</v>
      </c>
      <c r="U124" s="1">
        <f t="shared" si="17"/>
        <v>-2.3999999999999773</v>
      </c>
      <c r="V124" s="7">
        <f t="shared" si="17"/>
        <v>201883.93000000063</v>
      </c>
      <c r="W124" s="7">
        <f t="shared" si="17"/>
        <v>79492.305170184234</v>
      </c>
      <c r="X124" s="7">
        <f t="shared" si="16"/>
        <v>281376.23517018463</v>
      </c>
      <c r="Y124" s="7">
        <f t="shared" si="16"/>
        <v>23732.619999999995</v>
      </c>
      <c r="Z124" s="7">
        <f t="shared" si="16"/>
        <v>5743.4292000000132</v>
      </c>
      <c r="AA124" s="7">
        <f t="shared" si="16"/>
        <v>251900.18597018439</v>
      </c>
      <c r="AB124" s="7">
        <f t="shared" si="16"/>
        <v>0</v>
      </c>
      <c r="AC124" s="14">
        <f t="shared" si="16"/>
        <v>384.3168956280042</v>
      </c>
    </row>
    <row r="125" spans="1:29" x14ac:dyDescent="0.25">
      <c r="A125" s="7" t="s">
        <v>161</v>
      </c>
      <c r="B125" s="7" t="s">
        <v>164</v>
      </c>
      <c r="C125" s="1">
        <v>137.30000000000001</v>
      </c>
      <c r="D125" s="7">
        <v>2283177.27</v>
      </c>
      <c r="E125" s="7">
        <v>-198732.36895936646</v>
      </c>
      <c r="F125" s="7">
        <f t="shared" si="10"/>
        <v>2084444.9010406337</v>
      </c>
      <c r="G125" s="7">
        <v>222071.29</v>
      </c>
      <c r="H125" s="7">
        <v>42015.16</v>
      </c>
      <c r="I125" s="7">
        <f t="shared" si="11"/>
        <v>1820358.4510406337</v>
      </c>
      <c r="J125" s="7">
        <v>0</v>
      </c>
      <c r="K125" s="14">
        <f t="shared" si="12"/>
        <v>15181.68172644307</v>
      </c>
      <c r="L125" s="1">
        <v>138</v>
      </c>
      <c r="M125" s="7">
        <v>2353743.61</v>
      </c>
      <c r="N125" s="7">
        <v>-176279.6817390424</v>
      </c>
      <c r="O125" s="7">
        <f t="shared" si="13"/>
        <v>2177463.9282609574</v>
      </c>
      <c r="P125" s="7">
        <v>229373.43</v>
      </c>
      <c r="Q125" s="7">
        <v>43485.899599999997</v>
      </c>
      <c r="R125" s="7">
        <f t="shared" si="14"/>
        <v>1904604.5986609575</v>
      </c>
      <c r="S125" s="7">
        <v>0</v>
      </c>
      <c r="T125" s="14">
        <f t="shared" si="15"/>
        <v>15778.724117833024</v>
      </c>
      <c r="U125" s="1">
        <f t="shared" si="17"/>
        <v>0.69999999999998863</v>
      </c>
      <c r="V125" s="7">
        <f t="shared" si="17"/>
        <v>70566.339999999851</v>
      </c>
      <c r="W125" s="7">
        <f t="shared" si="17"/>
        <v>22452.687220324064</v>
      </c>
      <c r="X125" s="7">
        <f t="shared" si="17"/>
        <v>93019.027220323682</v>
      </c>
      <c r="Y125" s="7">
        <f t="shared" si="17"/>
        <v>7302.1399999999849</v>
      </c>
      <c r="Z125" s="7">
        <f t="shared" si="17"/>
        <v>1470.7395999999935</v>
      </c>
      <c r="AA125" s="7">
        <f t="shared" si="17"/>
        <v>84246.147620323813</v>
      </c>
      <c r="AB125" s="7">
        <f t="shared" si="17"/>
        <v>0</v>
      </c>
      <c r="AC125" s="14">
        <f t="shared" si="17"/>
        <v>597.04239138995399</v>
      </c>
    </row>
    <row r="126" spans="1:29" x14ac:dyDescent="0.25">
      <c r="A126" s="7" t="s">
        <v>161</v>
      </c>
      <c r="B126" s="7" t="s">
        <v>165</v>
      </c>
      <c r="C126" s="1">
        <v>389</v>
      </c>
      <c r="D126" s="7">
        <v>4148227.84</v>
      </c>
      <c r="E126" s="7">
        <v>-361070.14398684679</v>
      </c>
      <c r="F126" s="7">
        <f t="shared" si="10"/>
        <v>3787157.6960131531</v>
      </c>
      <c r="G126" s="7">
        <v>667563.71</v>
      </c>
      <c r="H126" s="7">
        <v>105423.78</v>
      </c>
      <c r="I126" s="7">
        <f t="shared" si="11"/>
        <v>3014170.2060131533</v>
      </c>
      <c r="J126" s="7">
        <v>0</v>
      </c>
      <c r="K126" s="14">
        <f t="shared" si="12"/>
        <v>9735.6238972060492</v>
      </c>
      <c r="L126" s="1">
        <v>388.2</v>
      </c>
      <c r="M126" s="7">
        <v>4258141.82</v>
      </c>
      <c r="N126" s="7">
        <v>-318906.39304988144</v>
      </c>
      <c r="O126" s="7">
        <f t="shared" si="13"/>
        <v>3939235.426950119</v>
      </c>
      <c r="P126" s="7">
        <v>678438.67</v>
      </c>
      <c r="Q126" s="7">
        <v>108586.49339999999</v>
      </c>
      <c r="R126" s="7">
        <f t="shared" si="14"/>
        <v>3152210.263550119</v>
      </c>
      <c r="S126" s="7">
        <v>0</v>
      </c>
      <c r="T126" s="14">
        <f t="shared" si="15"/>
        <v>10147.437988021946</v>
      </c>
      <c r="U126" s="1">
        <f t="shared" ref="U126:AC154" si="18">L126-C126</f>
        <v>-0.80000000000001137</v>
      </c>
      <c r="V126" s="7">
        <f t="shared" si="18"/>
        <v>109913.98000000045</v>
      </c>
      <c r="W126" s="7">
        <f t="shared" si="18"/>
        <v>42163.750936965342</v>
      </c>
      <c r="X126" s="7">
        <f t="shared" si="18"/>
        <v>152077.73093696591</v>
      </c>
      <c r="Y126" s="7">
        <f t="shared" si="18"/>
        <v>10874.960000000079</v>
      </c>
      <c r="Z126" s="7">
        <f t="shared" si="18"/>
        <v>3162.7133999999933</v>
      </c>
      <c r="AA126" s="7">
        <f t="shared" si="18"/>
        <v>138040.0575369657</v>
      </c>
      <c r="AB126" s="7">
        <f t="shared" si="18"/>
        <v>0</v>
      </c>
      <c r="AC126" s="14">
        <f t="shared" si="18"/>
        <v>411.81409081589663</v>
      </c>
    </row>
    <row r="127" spans="1:29" x14ac:dyDescent="0.25">
      <c r="A127" s="7" t="s">
        <v>161</v>
      </c>
      <c r="B127" s="7" t="s">
        <v>166</v>
      </c>
      <c r="C127" s="1">
        <v>209.5</v>
      </c>
      <c r="D127" s="7">
        <v>2902449.1999999997</v>
      </c>
      <c r="E127" s="7">
        <v>-252635.05067226689</v>
      </c>
      <c r="F127" s="7">
        <f t="shared" si="10"/>
        <v>2649814.1493277326</v>
      </c>
      <c r="G127" s="7">
        <v>198967.32</v>
      </c>
      <c r="H127" s="7">
        <v>37143.61</v>
      </c>
      <c r="I127" s="7">
        <f t="shared" si="11"/>
        <v>2413703.2193277329</v>
      </c>
      <c r="J127" s="7">
        <v>0</v>
      </c>
      <c r="K127" s="14">
        <f t="shared" si="12"/>
        <v>12648.277562423546</v>
      </c>
      <c r="L127" s="1">
        <v>207.3</v>
      </c>
      <c r="M127" s="7">
        <v>2962120.11</v>
      </c>
      <c r="N127" s="7">
        <v>-221843.01979416411</v>
      </c>
      <c r="O127" s="7">
        <f t="shared" si="13"/>
        <v>2740277.0902058356</v>
      </c>
      <c r="P127" s="7">
        <v>206717.5</v>
      </c>
      <c r="Q127" s="7">
        <v>38257.918299999998</v>
      </c>
      <c r="R127" s="7">
        <f t="shared" si="14"/>
        <v>2495301.6719058356</v>
      </c>
      <c r="S127" s="7">
        <v>0</v>
      </c>
      <c r="T127" s="14">
        <f t="shared" si="15"/>
        <v>13218.895755937459</v>
      </c>
      <c r="U127" s="1">
        <f t="shared" si="18"/>
        <v>-2.1999999999999886</v>
      </c>
      <c r="V127" s="7">
        <f t="shared" si="18"/>
        <v>59670.910000000149</v>
      </c>
      <c r="W127" s="7">
        <f t="shared" si="18"/>
        <v>30792.030878102785</v>
      </c>
      <c r="X127" s="7">
        <f t="shared" si="18"/>
        <v>90462.940878103022</v>
      </c>
      <c r="Y127" s="7">
        <f t="shared" si="18"/>
        <v>7750.179999999993</v>
      </c>
      <c r="Z127" s="7">
        <f t="shared" si="18"/>
        <v>1114.308299999997</v>
      </c>
      <c r="AA127" s="7">
        <f t="shared" si="18"/>
        <v>81598.452578102704</v>
      </c>
      <c r="AB127" s="7">
        <f t="shared" si="18"/>
        <v>0</v>
      </c>
      <c r="AC127" s="14">
        <f t="shared" si="18"/>
        <v>570.61819351391387</v>
      </c>
    </row>
    <row r="128" spans="1:29" x14ac:dyDescent="0.25">
      <c r="A128" s="7" t="s">
        <v>161</v>
      </c>
      <c r="B128" s="7" t="s">
        <v>167</v>
      </c>
      <c r="C128" s="1">
        <v>353.8</v>
      </c>
      <c r="D128" s="7">
        <v>3898335.5</v>
      </c>
      <c r="E128" s="7">
        <v>-339319.00912511989</v>
      </c>
      <c r="F128" s="7">
        <f t="shared" si="10"/>
        <v>3559016.49087488</v>
      </c>
      <c r="G128" s="7">
        <v>399268.34</v>
      </c>
      <c r="H128" s="7">
        <v>81120.61</v>
      </c>
      <c r="I128" s="7">
        <f t="shared" si="11"/>
        <v>3078627.5408748803</v>
      </c>
      <c r="J128" s="7">
        <v>0</v>
      </c>
      <c r="K128" s="14">
        <f t="shared" si="12"/>
        <v>10059.40217884364</v>
      </c>
      <c r="L128" s="1">
        <v>351.9</v>
      </c>
      <c r="M128" s="7">
        <v>3996560.7399999998</v>
      </c>
      <c r="N128" s="7">
        <v>-299315.71659070876</v>
      </c>
      <c r="O128" s="7">
        <f t="shared" si="13"/>
        <v>3697245.0234092912</v>
      </c>
      <c r="P128" s="7">
        <v>410601.28</v>
      </c>
      <c r="Q128" s="7">
        <v>83554.228300000002</v>
      </c>
      <c r="R128" s="7">
        <f t="shared" si="14"/>
        <v>3203089.5151092908</v>
      </c>
      <c r="S128" s="7">
        <v>0</v>
      </c>
      <c r="T128" s="14">
        <f t="shared" si="15"/>
        <v>10506.521805653001</v>
      </c>
      <c r="U128" s="1">
        <f t="shared" si="18"/>
        <v>-1.9000000000000341</v>
      </c>
      <c r="V128" s="7">
        <f t="shared" si="18"/>
        <v>98225.239999999758</v>
      </c>
      <c r="W128" s="7">
        <f t="shared" si="18"/>
        <v>40003.292534411128</v>
      </c>
      <c r="X128" s="7">
        <f t="shared" si="18"/>
        <v>138228.53253441118</v>
      </c>
      <c r="Y128" s="7">
        <f t="shared" si="18"/>
        <v>11332.940000000002</v>
      </c>
      <c r="Z128" s="7">
        <f t="shared" si="18"/>
        <v>2433.6183000000019</v>
      </c>
      <c r="AA128" s="7">
        <f t="shared" si="18"/>
        <v>124461.97423441056</v>
      </c>
      <c r="AB128" s="7">
        <f t="shared" si="18"/>
        <v>0</v>
      </c>
      <c r="AC128" s="14">
        <f t="shared" si="18"/>
        <v>447.11962680936085</v>
      </c>
    </row>
    <row r="129" spans="1:29" x14ac:dyDescent="0.25">
      <c r="A129" s="7" t="s">
        <v>168</v>
      </c>
      <c r="B129" s="7" t="s">
        <v>168</v>
      </c>
      <c r="C129" s="1">
        <v>167.70000000000002</v>
      </c>
      <c r="D129" s="7">
        <v>2846680.94</v>
      </c>
      <c r="E129" s="7">
        <v>-247780.86849019662</v>
      </c>
      <c r="F129" s="7">
        <f t="shared" si="10"/>
        <v>2598900.0715098032</v>
      </c>
      <c r="G129" s="7">
        <v>1078036.21</v>
      </c>
      <c r="H129" s="7">
        <v>76961.990000000005</v>
      </c>
      <c r="I129" s="7">
        <f t="shared" si="11"/>
        <v>1443901.8715098032</v>
      </c>
      <c r="J129" s="7">
        <v>0</v>
      </c>
      <c r="K129" s="14">
        <f t="shared" si="12"/>
        <v>15497.317063266564</v>
      </c>
      <c r="L129" s="1">
        <v>164.1</v>
      </c>
      <c r="M129" s="7">
        <v>2880321.69</v>
      </c>
      <c r="N129" s="7">
        <v>-215716.86425917083</v>
      </c>
      <c r="O129" s="7">
        <f t="shared" si="13"/>
        <v>2664604.8257408291</v>
      </c>
      <c r="P129" s="7">
        <v>1096122.1299999999</v>
      </c>
      <c r="Q129" s="7">
        <v>79270.849700000006</v>
      </c>
      <c r="R129" s="7">
        <f t="shared" si="14"/>
        <v>1489211.8460408293</v>
      </c>
      <c r="S129" s="7">
        <v>0</v>
      </c>
      <c r="T129" s="14">
        <f t="shared" si="15"/>
        <v>16237.689370754597</v>
      </c>
      <c r="U129" s="1">
        <f t="shared" si="18"/>
        <v>-3.6000000000000227</v>
      </c>
      <c r="V129" s="7">
        <f t="shared" si="18"/>
        <v>33640.75</v>
      </c>
      <c r="W129" s="7">
        <f t="shared" si="18"/>
        <v>32064.004231025785</v>
      </c>
      <c r="X129" s="7">
        <f t="shared" si="18"/>
        <v>65704.75423102593</v>
      </c>
      <c r="Y129" s="7">
        <f t="shared" si="18"/>
        <v>18085.919999999925</v>
      </c>
      <c r="Z129" s="7">
        <f t="shared" si="18"/>
        <v>2308.8597000000009</v>
      </c>
      <c r="AA129" s="7">
        <f t="shared" si="18"/>
        <v>45309.974531026091</v>
      </c>
      <c r="AB129" s="7">
        <f t="shared" si="18"/>
        <v>0</v>
      </c>
      <c r="AC129" s="14">
        <f t="shared" si="18"/>
        <v>740.37230748803267</v>
      </c>
    </row>
    <row r="130" spans="1:29" x14ac:dyDescent="0.25">
      <c r="A130" s="7" t="s">
        <v>168</v>
      </c>
      <c r="B130" s="7" t="s">
        <v>169</v>
      </c>
      <c r="C130" s="1">
        <v>331.8</v>
      </c>
      <c r="D130" s="7">
        <v>4098449.84</v>
      </c>
      <c r="E130" s="7">
        <v>-356737.36615481303</v>
      </c>
      <c r="F130" s="7">
        <f t="shared" si="10"/>
        <v>3741712.4738451866</v>
      </c>
      <c r="G130" s="7">
        <v>1236273.74</v>
      </c>
      <c r="H130" s="7">
        <v>124688.52</v>
      </c>
      <c r="I130" s="7">
        <f t="shared" si="11"/>
        <v>2380750.2138451864</v>
      </c>
      <c r="J130" s="7">
        <v>0</v>
      </c>
      <c r="K130" s="14">
        <f t="shared" si="12"/>
        <v>11277.011675241671</v>
      </c>
      <c r="L130" s="1">
        <v>344.5</v>
      </c>
      <c r="M130" s="7">
        <v>4306977.1000000006</v>
      </c>
      <c r="N130" s="7">
        <v>-322563.82947560883</v>
      </c>
      <c r="O130" s="7">
        <f t="shared" si="13"/>
        <v>3984413.2705243919</v>
      </c>
      <c r="P130" s="7">
        <v>1250852.8600000001</v>
      </c>
      <c r="Q130" s="7">
        <v>128429.1756</v>
      </c>
      <c r="R130" s="7">
        <f t="shared" si="14"/>
        <v>2605131.2349243914</v>
      </c>
      <c r="S130" s="7">
        <v>0</v>
      </c>
      <c r="T130" s="14">
        <f t="shared" si="15"/>
        <v>11565.78598120288</v>
      </c>
      <c r="U130" s="1">
        <f t="shared" si="18"/>
        <v>12.699999999999989</v>
      </c>
      <c r="V130" s="7">
        <f t="shared" si="18"/>
        <v>208527.26000000071</v>
      </c>
      <c r="W130" s="7">
        <f t="shared" si="18"/>
        <v>34173.536679204204</v>
      </c>
      <c r="X130" s="7">
        <f t="shared" si="18"/>
        <v>242700.79667920526</v>
      </c>
      <c r="Y130" s="7">
        <f t="shared" si="18"/>
        <v>14579.120000000112</v>
      </c>
      <c r="Z130" s="7">
        <f t="shared" si="18"/>
        <v>3740.6555999999982</v>
      </c>
      <c r="AA130" s="7">
        <f t="shared" si="18"/>
        <v>224381.02107920498</v>
      </c>
      <c r="AB130" s="7">
        <f t="shared" si="18"/>
        <v>0</v>
      </c>
      <c r="AC130" s="14">
        <f t="shared" si="18"/>
        <v>288.77430596120939</v>
      </c>
    </row>
    <row r="131" spans="1:29" x14ac:dyDescent="0.25">
      <c r="A131" s="7" t="s">
        <v>170</v>
      </c>
      <c r="B131" s="7" t="s">
        <v>171</v>
      </c>
      <c r="C131" s="1">
        <v>902.7</v>
      </c>
      <c r="D131" s="7">
        <v>8601399.1099999994</v>
      </c>
      <c r="E131" s="7">
        <v>-748683.18108969531</v>
      </c>
      <c r="F131" s="7">
        <f t="shared" si="10"/>
        <v>7852715.9289103039</v>
      </c>
      <c r="G131" s="7">
        <v>2424158.12</v>
      </c>
      <c r="H131" s="7">
        <v>291561.46000000002</v>
      </c>
      <c r="I131" s="7">
        <f t="shared" si="11"/>
        <v>5136996.3489103038</v>
      </c>
      <c r="J131" s="7">
        <v>0</v>
      </c>
      <c r="K131" s="14">
        <f t="shared" si="12"/>
        <v>8699.1424935308551</v>
      </c>
      <c r="L131" s="1">
        <v>873.2</v>
      </c>
      <c r="M131" s="7">
        <v>8587261.1500000004</v>
      </c>
      <c r="N131" s="7">
        <v>-643128.52772101352</v>
      </c>
      <c r="O131" s="7">
        <f t="shared" si="13"/>
        <v>7944132.6222789865</v>
      </c>
      <c r="P131" s="7">
        <v>2513103.7599999998</v>
      </c>
      <c r="Q131" s="7">
        <v>300308.30379999999</v>
      </c>
      <c r="R131" s="7">
        <f t="shared" si="14"/>
        <v>5130720.5584789868</v>
      </c>
      <c r="S131" s="7">
        <v>0</v>
      </c>
      <c r="T131" s="14">
        <f t="shared" si="15"/>
        <v>9097.7240291788657</v>
      </c>
      <c r="U131" s="1">
        <f t="shared" si="18"/>
        <v>-29.5</v>
      </c>
      <c r="V131" s="7">
        <f t="shared" si="18"/>
        <v>-14137.959999999031</v>
      </c>
      <c r="W131" s="7">
        <f t="shared" si="18"/>
        <v>105554.65336868179</v>
      </c>
      <c r="X131" s="7">
        <f t="shared" si="18"/>
        <v>91416.693368682638</v>
      </c>
      <c r="Y131" s="7">
        <f t="shared" si="18"/>
        <v>88945.639999999665</v>
      </c>
      <c r="Z131" s="7">
        <f t="shared" si="18"/>
        <v>8746.8437999999733</v>
      </c>
      <c r="AA131" s="7">
        <f t="shared" si="18"/>
        <v>-6275.790431316942</v>
      </c>
      <c r="AB131" s="7">
        <f t="shared" si="18"/>
        <v>0</v>
      </c>
      <c r="AC131" s="14">
        <f t="shared" si="18"/>
        <v>398.58153564801069</v>
      </c>
    </row>
    <row r="132" spans="1:29" x14ac:dyDescent="0.25">
      <c r="A132" s="7" t="s">
        <v>170</v>
      </c>
      <c r="B132" s="7" t="s">
        <v>170</v>
      </c>
      <c r="C132" s="1">
        <v>647.70000000000005</v>
      </c>
      <c r="D132" s="7">
        <v>6404904.4500000002</v>
      </c>
      <c r="E132" s="7">
        <v>-557495.8418830476</v>
      </c>
      <c r="F132" s="7">
        <f t="shared" si="10"/>
        <v>5847408.6081169527</v>
      </c>
      <c r="G132" s="7">
        <v>3734355.19</v>
      </c>
      <c r="H132" s="7">
        <v>608497.65</v>
      </c>
      <c r="I132" s="7">
        <f t="shared" si="11"/>
        <v>1504555.7681169529</v>
      </c>
      <c r="J132" s="7">
        <v>0</v>
      </c>
      <c r="K132" s="14">
        <f t="shared" si="12"/>
        <v>9027.9583265662386</v>
      </c>
      <c r="L132" s="1">
        <v>643.1</v>
      </c>
      <c r="M132" s="7">
        <v>6538488.9399999995</v>
      </c>
      <c r="N132" s="7">
        <v>-489689.16771587054</v>
      </c>
      <c r="O132" s="7">
        <f t="shared" si="13"/>
        <v>6048799.7722841287</v>
      </c>
      <c r="P132" s="7">
        <v>3831444.78</v>
      </c>
      <c r="Q132" s="7">
        <v>626752.57949999999</v>
      </c>
      <c r="R132" s="7">
        <f t="shared" si="14"/>
        <v>1590602.4127841289</v>
      </c>
      <c r="S132" s="7">
        <v>0</v>
      </c>
      <c r="T132" s="14">
        <f t="shared" si="15"/>
        <v>9405.6908292398202</v>
      </c>
      <c r="U132" s="1">
        <f t="shared" si="18"/>
        <v>-4.6000000000000227</v>
      </c>
      <c r="V132" s="7">
        <f t="shared" si="18"/>
        <v>133584.48999999929</v>
      </c>
      <c r="W132" s="7">
        <f t="shared" si="18"/>
        <v>67806.674167177058</v>
      </c>
      <c r="X132" s="7">
        <f t="shared" si="18"/>
        <v>201391.164167176</v>
      </c>
      <c r="Y132" s="7">
        <f t="shared" si="18"/>
        <v>97089.589999999851</v>
      </c>
      <c r="Z132" s="7">
        <f t="shared" si="18"/>
        <v>18254.929499999969</v>
      </c>
      <c r="AA132" s="7">
        <f t="shared" si="18"/>
        <v>86046.644667176064</v>
      </c>
      <c r="AB132" s="7">
        <f t="shared" si="18"/>
        <v>0</v>
      </c>
      <c r="AC132" s="14">
        <f t="shared" si="18"/>
        <v>377.73250267358162</v>
      </c>
    </row>
    <row r="133" spans="1:29" x14ac:dyDescent="0.25">
      <c r="A133" s="7" t="s">
        <v>172</v>
      </c>
      <c r="B133" s="7" t="s">
        <v>173</v>
      </c>
      <c r="C133" s="1">
        <v>585.4</v>
      </c>
      <c r="D133" s="7">
        <v>5524806.2300000004</v>
      </c>
      <c r="E133" s="7">
        <v>-480890.31217859249</v>
      </c>
      <c r="F133" s="7">
        <f t="shared" ref="F133:F181" si="19">D133+E133</f>
        <v>5043915.9178214082</v>
      </c>
      <c r="G133" s="7">
        <v>2049258.69</v>
      </c>
      <c r="H133" s="7">
        <v>221857.64</v>
      </c>
      <c r="I133" s="7">
        <f t="shared" ref="I133:I181" si="20">F133-G133-H133</f>
        <v>2772799.5878214082</v>
      </c>
      <c r="J133" s="7">
        <v>0</v>
      </c>
      <c r="K133" s="14">
        <f t="shared" ref="K133:K181" si="21">F133/C133</f>
        <v>8616.1870820317872</v>
      </c>
      <c r="L133" s="1">
        <v>584.9</v>
      </c>
      <c r="M133" s="7">
        <v>5671163.8399999999</v>
      </c>
      <c r="N133" s="7">
        <v>-424732.30837795691</v>
      </c>
      <c r="O133" s="7">
        <f t="shared" ref="O133:O181" si="22">M133+N133</f>
        <v>5246431.5316220429</v>
      </c>
      <c r="P133" s="7">
        <v>2135904.09</v>
      </c>
      <c r="Q133" s="7">
        <v>228513.36920000002</v>
      </c>
      <c r="R133" s="7">
        <f t="shared" ref="R133:R181" si="23">O133-P133-Q133</f>
        <v>2882014.072422043</v>
      </c>
      <c r="S133" s="7">
        <v>0</v>
      </c>
      <c r="T133" s="14">
        <f t="shared" ref="T133:T181" si="24">O133/L133</f>
        <v>8969.7923262472959</v>
      </c>
      <c r="U133" s="1">
        <f t="shared" si="18"/>
        <v>-0.5</v>
      </c>
      <c r="V133" s="7">
        <f t="shared" si="18"/>
        <v>146357.6099999994</v>
      </c>
      <c r="W133" s="7">
        <f t="shared" si="18"/>
        <v>56158.003800635575</v>
      </c>
      <c r="X133" s="7">
        <f t="shared" si="18"/>
        <v>202515.61380063463</v>
      </c>
      <c r="Y133" s="7">
        <f t="shared" si="18"/>
        <v>86645.399999999907</v>
      </c>
      <c r="Z133" s="7">
        <f t="shared" si="18"/>
        <v>6655.7292000000016</v>
      </c>
      <c r="AA133" s="7">
        <f t="shared" si="18"/>
        <v>109214.48460063478</v>
      </c>
      <c r="AB133" s="7">
        <f t="shared" si="18"/>
        <v>0</v>
      </c>
      <c r="AC133" s="14">
        <f t="shared" si="18"/>
        <v>353.60524421550872</v>
      </c>
    </row>
    <row r="134" spans="1:29" x14ac:dyDescent="0.25">
      <c r="A134" s="7" t="s">
        <v>172</v>
      </c>
      <c r="B134" s="7" t="s">
        <v>174</v>
      </c>
      <c r="C134" s="1">
        <v>322.10000000000002</v>
      </c>
      <c r="D134" s="7">
        <v>3499379.79</v>
      </c>
      <c r="E134" s="7">
        <v>-304593.09695003682</v>
      </c>
      <c r="F134" s="7">
        <f t="shared" si="19"/>
        <v>3194786.6930499631</v>
      </c>
      <c r="G134" s="7">
        <v>861746.26</v>
      </c>
      <c r="H134" s="7">
        <v>85179.6</v>
      </c>
      <c r="I134" s="7">
        <f t="shared" si="20"/>
        <v>2247860.8330499628</v>
      </c>
      <c r="J134" s="7">
        <v>0</v>
      </c>
      <c r="K134" s="14">
        <f t="shared" si="21"/>
        <v>9918.6174885127693</v>
      </c>
      <c r="L134" s="1">
        <v>328</v>
      </c>
      <c r="M134" s="7">
        <v>3635099.07</v>
      </c>
      <c r="N134" s="7">
        <v>-272244.65078823472</v>
      </c>
      <c r="O134" s="7">
        <f t="shared" si="22"/>
        <v>3362854.4192117653</v>
      </c>
      <c r="P134" s="7">
        <v>893921.99</v>
      </c>
      <c r="Q134" s="7">
        <v>87734.988000000012</v>
      </c>
      <c r="R134" s="7">
        <f t="shared" si="23"/>
        <v>2381197.4412117656</v>
      </c>
      <c r="S134" s="7">
        <v>0</v>
      </c>
      <c r="T134" s="14">
        <f t="shared" si="24"/>
        <v>10252.604936621236</v>
      </c>
      <c r="U134" s="1">
        <f t="shared" si="18"/>
        <v>5.8999999999999773</v>
      </c>
      <c r="V134" s="7">
        <f t="shared" si="18"/>
        <v>135719.2799999998</v>
      </c>
      <c r="W134" s="7">
        <f t="shared" si="18"/>
        <v>32348.446161802101</v>
      </c>
      <c r="X134" s="7">
        <f t="shared" si="18"/>
        <v>168067.72616180219</v>
      </c>
      <c r="Y134" s="7">
        <f t="shared" si="18"/>
        <v>32175.729999999981</v>
      </c>
      <c r="Z134" s="7">
        <f t="shared" si="18"/>
        <v>2555.3880000000063</v>
      </c>
      <c r="AA134" s="7">
        <f t="shared" si="18"/>
        <v>133336.60816180287</v>
      </c>
      <c r="AB134" s="7">
        <f t="shared" si="18"/>
        <v>0</v>
      </c>
      <c r="AC134" s="14">
        <f t="shared" si="18"/>
        <v>333.9874481084662</v>
      </c>
    </row>
    <row r="135" spans="1:29" x14ac:dyDescent="0.25">
      <c r="A135" s="7" t="s">
        <v>175</v>
      </c>
      <c r="B135" s="7" t="s">
        <v>176</v>
      </c>
      <c r="C135" s="1">
        <v>1652.4</v>
      </c>
      <c r="D135" s="7">
        <v>19031472.560000002</v>
      </c>
      <c r="E135" s="7">
        <v>-1656537.8765504174</v>
      </c>
      <c r="F135" s="7">
        <f t="shared" si="19"/>
        <v>17374934.683449585</v>
      </c>
      <c r="G135" s="7">
        <v>12856377.699999999</v>
      </c>
      <c r="H135" s="7">
        <v>460960.26</v>
      </c>
      <c r="I135" s="7">
        <f t="shared" si="20"/>
        <v>4057596.723449586</v>
      </c>
      <c r="J135" s="7">
        <v>0</v>
      </c>
      <c r="K135" s="14">
        <f t="shared" si="21"/>
        <v>10514.96894423238</v>
      </c>
      <c r="L135" s="1">
        <v>1646.1</v>
      </c>
      <c r="M135" s="7">
        <v>19475621.759999998</v>
      </c>
      <c r="N135" s="7">
        <v>-1458594.0418220693</v>
      </c>
      <c r="O135" s="7">
        <f t="shared" si="22"/>
        <v>18017027.71817793</v>
      </c>
      <c r="P135" s="7">
        <v>13280350.550000001</v>
      </c>
      <c r="Q135" s="7">
        <v>479559.11109999998</v>
      </c>
      <c r="R135" s="7">
        <f t="shared" si="23"/>
        <v>4257118.0570779284</v>
      </c>
      <c r="S135" s="7">
        <v>0</v>
      </c>
      <c r="T135" s="14">
        <f t="shared" si="24"/>
        <v>10945.281403425022</v>
      </c>
      <c r="U135" s="1">
        <f t="shared" si="18"/>
        <v>-6.3000000000001819</v>
      </c>
      <c r="V135" s="7">
        <f t="shared" si="18"/>
        <v>444149.19999999553</v>
      </c>
      <c r="W135" s="7">
        <f t="shared" si="18"/>
        <v>197943.83472834807</v>
      </c>
      <c r="X135" s="7">
        <f t="shared" si="18"/>
        <v>642093.03472834453</v>
      </c>
      <c r="Y135" s="7">
        <f t="shared" si="18"/>
        <v>423972.85000000149</v>
      </c>
      <c r="Z135" s="7">
        <f t="shared" si="18"/>
        <v>18598.851099999971</v>
      </c>
      <c r="AA135" s="7">
        <f t="shared" si="18"/>
        <v>199521.33362834249</v>
      </c>
      <c r="AB135" s="7">
        <f t="shared" si="18"/>
        <v>0</v>
      </c>
      <c r="AC135" s="14">
        <f t="shared" si="18"/>
        <v>430.31245919264256</v>
      </c>
    </row>
    <row r="136" spans="1:29" x14ac:dyDescent="0.25">
      <c r="A136" s="7" t="s">
        <v>177</v>
      </c>
      <c r="B136" s="7" t="s">
        <v>178</v>
      </c>
      <c r="C136" s="1">
        <v>195.3</v>
      </c>
      <c r="D136" s="7">
        <v>2750396.4000000004</v>
      </c>
      <c r="E136" s="7">
        <v>-239400.06732342485</v>
      </c>
      <c r="F136" s="7">
        <f t="shared" si="19"/>
        <v>2510996.3326765755</v>
      </c>
      <c r="G136" s="7">
        <v>419036.03</v>
      </c>
      <c r="H136" s="7">
        <v>64099.67</v>
      </c>
      <c r="I136" s="7">
        <f t="shared" si="20"/>
        <v>2027860.6326765756</v>
      </c>
      <c r="J136" s="7">
        <v>0</v>
      </c>
      <c r="K136" s="14">
        <f t="shared" si="21"/>
        <v>12857.124079245137</v>
      </c>
      <c r="L136" s="1">
        <v>194.3</v>
      </c>
      <c r="M136" s="7">
        <v>2814879.99</v>
      </c>
      <c r="N136" s="7">
        <v>-210815.71784736525</v>
      </c>
      <c r="O136" s="7">
        <f t="shared" si="22"/>
        <v>2604064.2721526348</v>
      </c>
      <c r="P136" s="7">
        <v>439360.71</v>
      </c>
      <c r="Q136" s="7">
        <v>66022.660099999994</v>
      </c>
      <c r="R136" s="7">
        <f t="shared" si="23"/>
        <v>2098680.9020526349</v>
      </c>
      <c r="S136" s="7">
        <v>0</v>
      </c>
      <c r="T136" s="14">
        <f t="shared" si="24"/>
        <v>13402.286526776297</v>
      </c>
      <c r="U136" s="1">
        <f t="shared" si="18"/>
        <v>-1</v>
      </c>
      <c r="V136" s="7">
        <f t="shared" si="18"/>
        <v>64483.589999999851</v>
      </c>
      <c r="W136" s="7">
        <f t="shared" si="18"/>
        <v>28584.349476059608</v>
      </c>
      <c r="X136" s="7">
        <f t="shared" si="18"/>
        <v>93067.939476059284</v>
      </c>
      <c r="Y136" s="7">
        <f t="shared" si="18"/>
        <v>20324.679999999993</v>
      </c>
      <c r="Z136" s="7">
        <f t="shared" si="18"/>
        <v>1922.9900999999954</v>
      </c>
      <c r="AA136" s="7">
        <f t="shared" si="18"/>
        <v>70820.269376059296</v>
      </c>
      <c r="AB136" s="7">
        <f t="shared" si="18"/>
        <v>0</v>
      </c>
      <c r="AC136" s="14">
        <f t="shared" si="18"/>
        <v>545.16244753116007</v>
      </c>
    </row>
    <row r="137" spans="1:29" x14ac:dyDescent="0.25">
      <c r="A137" s="7" t="s">
        <v>177</v>
      </c>
      <c r="B137" s="7" t="s">
        <v>179</v>
      </c>
      <c r="C137" s="1">
        <v>1487.4</v>
      </c>
      <c r="D137" s="7">
        <v>13295429.300000001</v>
      </c>
      <c r="E137" s="7">
        <v>-1157261.0659008408</v>
      </c>
      <c r="F137" s="7">
        <f t="shared" si="19"/>
        <v>12138168.234099161</v>
      </c>
      <c r="G137" s="7">
        <v>1600064.94</v>
      </c>
      <c r="H137" s="7">
        <v>263513.52</v>
      </c>
      <c r="I137" s="7">
        <f t="shared" si="20"/>
        <v>10274589.774099162</v>
      </c>
      <c r="J137" s="7">
        <v>0</v>
      </c>
      <c r="K137" s="14">
        <f t="shared" si="21"/>
        <v>8160.6617144676347</v>
      </c>
      <c r="L137" s="1">
        <v>1484.3</v>
      </c>
      <c r="M137" s="7">
        <v>13628899.08</v>
      </c>
      <c r="N137" s="7">
        <v>-1020713.5484378131</v>
      </c>
      <c r="O137" s="7">
        <f t="shared" si="22"/>
        <v>12608185.531562187</v>
      </c>
      <c r="P137" s="7">
        <v>1618612.55</v>
      </c>
      <c r="Q137" s="7">
        <v>271418.92560000002</v>
      </c>
      <c r="R137" s="7">
        <f t="shared" si="23"/>
        <v>10718154.055962186</v>
      </c>
      <c r="S137" s="7">
        <v>0</v>
      </c>
      <c r="T137" s="14">
        <f t="shared" si="24"/>
        <v>8494.3647049533029</v>
      </c>
      <c r="U137" s="1">
        <f t="shared" si="18"/>
        <v>-3.1000000000001364</v>
      </c>
      <c r="V137" s="7">
        <f t="shared" si="18"/>
        <v>333469.77999999933</v>
      </c>
      <c r="W137" s="7">
        <f t="shared" si="18"/>
        <v>136547.51746302773</v>
      </c>
      <c r="X137" s="7">
        <f t="shared" si="18"/>
        <v>470017.2974630259</v>
      </c>
      <c r="Y137" s="7">
        <f t="shared" si="18"/>
        <v>18547.610000000102</v>
      </c>
      <c r="Z137" s="7">
        <f t="shared" si="18"/>
        <v>7905.4055999999982</v>
      </c>
      <c r="AA137" s="7">
        <f t="shared" si="18"/>
        <v>443564.28186302446</v>
      </c>
      <c r="AB137" s="7">
        <f t="shared" si="18"/>
        <v>0</v>
      </c>
      <c r="AC137" s="14">
        <f t="shared" si="18"/>
        <v>333.70299048566812</v>
      </c>
    </row>
    <row r="138" spans="1:29" x14ac:dyDescent="0.25">
      <c r="A138" s="7" t="s">
        <v>177</v>
      </c>
      <c r="B138" s="7" t="s">
        <v>180</v>
      </c>
      <c r="C138" s="1">
        <v>286.3</v>
      </c>
      <c r="D138" s="7">
        <v>3255126.6</v>
      </c>
      <c r="E138" s="7">
        <v>-283332.80511357234</v>
      </c>
      <c r="F138" s="7">
        <f t="shared" si="19"/>
        <v>2971793.7948864279</v>
      </c>
      <c r="G138" s="7">
        <v>628843.89</v>
      </c>
      <c r="H138" s="7">
        <v>97696.53</v>
      </c>
      <c r="I138" s="7">
        <f t="shared" si="20"/>
        <v>2245253.374886428</v>
      </c>
      <c r="J138" s="7">
        <v>0</v>
      </c>
      <c r="K138" s="14">
        <f t="shared" si="21"/>
        <v>10379.999283571176</v>
      </c>
      <c r="L138" s="1">
        <v>283.89999999999998</v>
      </c>
      <c r="M138" s="7">
        <v>3320949.03</v>
      </c>
      <c r="N138" s="7">
        <v>-248716.9101990601</v>
      </c>
      <c r="O138" s="7">
        <f t="shared" si="22"/>
        <v>3072232.1198009397</v>
      </c>
      <c r="P138" s="7">
        <v>654686.68000000005</v>
      </c>
      <c r="Q138" s="7">
        <v>90191.795500000007</v>
      </c>
      <c r="R138" s="7">
        <f t="shared" si="23"/>
        <v>2327353.6443009395</v>
      </c>
      <c r="S138" s="7">
        <v>0</v>
      </c>
      <c r="T138" s="14">
        <f t="shared" si="24"/>
        <v>10821.52912927418</v>
      </c>
      <c r="U138" s="1">
        <f t="shared" si="18"/>
        <v>-2.4000000000000341</v>
      </c>
      <c r="V138" s="7">
        <f t="shared" si="18"/>
        <v>65822.429999999702</v>
      </c>
      <c r="W138" s="7">
        <f t="shared" si="18"/>
        <v>34615.894914512231</v>
      </c>
      <c r="X138" s="7">
        <f t="shared" si="18"/>
        <v>100438.32491451176</v>
      </c>
      <c r="Y138" s="7">
        <f t="shared" si="18"/>
        <v>25842.790000000037</v>
      </c>
      <c r="Z138" s="7">
        <f t="shared" si="18"/>
        <v>-7504.7344999999914</v>
      </c>
      <c r="AA138" s="7">
        <f t="shared" si="18"/>
        <v>82100.269414511509</v>
      </c>
      <c r="AB138" s="7">
        <f t="shared" si="18"/>
        <v>0</v>
      </c>
      <c r="AC138" s="14">
        <f t="shared" si="18"/>
        <v>441.52984570300396</v>
      </c>
    </row>
    <row r="139" spans="1:29" x14ac:dyDescent="0.25">
      <c r="A139" s="7" t="s">
        <v>177</v>
      </c>
      <c r="B139" s="7" t="s">
        <v>181</v>
      </c>
      <c r="C139" s="1">
        <v>233.20000000000002</v>
      </c>
      <c r="D139" s="7">
        <v>2931031.17</v>
      </c>
      <c r="E139" s="7">
        <v>-255122.88316878854</v>
      </c>
      <c r="F139" s="7">
        <f t="shared" si="19"/>
        <v>2675908.2868312113</v>
      </c>
      <c r="G139" s="7">
        <v>337052.36</v>
      </c>
      <c r="H139" s="7">
        <v>45169.86</v>
      </c>
      <c r="I139" s="7">
        <f t="shared" si="20"/>
        <v>2293686.0668312116</v>
      </c>
      <c r="J139" s="7">
        <v>0</v>
      </c>
      <c r="K139" s="14">
        <f t="shared" si="21"/>
        <v>11474.735363770202</v>
      </c>
      <c r="L139" s="1">
        <v>230.1</v>
      </c>
      <c r="M139" s="7">
        <v>2993023.98</v>
      </c>
      <c r="N139" s="7">
        <v>-224157.51332904183</v>
      </c>
      <c r="O139" s="7">
        <f t="shared" si="22"/>
        <v>2768866.4666709583</v>
      </c>
      <c r="P139" s="7">
        <v>347676.3</v>
      </c>
      <c r="Q139" s="7">
        <v>46524.955800000003</v>
      </c>
      <c r="R139" s="7">
        <f t="shared" si="23"/>
        <v>2374665.2108709584</v>
      </c>
      <c r="S139" s="7">
        <v>0</v>
      </c>
      <c r="T139" s="14">
        <f t="shared" si="24"/>
        <v>12033.31797770951</v>
      </c>
      <c r="U139" s="1">
        <f t="shared" si="18"/>
        <v>-3.1000000000000227</v>
      </c>
      <c r="V139" s="7">
        <f t="shared" si="18"/>
        <v>61992.810000000056</v>
      </c>
      <c r="W139" s="7">
        <f t="shared" si="18"/>
        <v>30965.369839746709</v>
      </c>
      <c r="X139" s="7">
        <f t="shared" si="18"/>
        <v>92958.179839747027</v>
      </c>
      <c r="Y139" s="7">
        <f t="shared" si="18"/>
        <v>10623.940000000002</v>
      </c>
      <c r="Z139" s="7">
        <f t="shared" si="18"/>
        <v>1355.0958000000028</v>
      </c>
      <c r="AA139" s="7">
        <f t="shared" si="18"/>
        <v>80979.14403974684</v>
      </c>
      <c r="AB139" s="7">
        <f t="shared" si="18"/>
        <v>0</v>
      </c>
      <c r="AC139" s="14">
        <f t="shared" si="18"/>
        <v>558.58261393930843</v>
      </c>
    </row>
    <row r="140" spans="1:29" x14ac:dyDescent="0.25">
      <c r="A140" s="7" t="s">
        <v>182</v>
      </c>
      <c r="B140" s="7" t="s">
        <v>183</v>
      </c>
      <c r="C140" s="1">
        <v>16415.5</v>
      </c>
      <c r="D140" s="7">
        <v>150615239.92000002</v>
      </c>
      <c r="E140" s="7">
        <v>-13109855.210973147</v>
      </c>
      <c r="F140" s="7">
        <f t="shared" si="19"/>
        <v>137505384.70902687</v>
      </c>
      <c r="G140" s="7">
        <v>27498153.190000001</v>
      </c>
      <c r="H140" s="7">
        <v>2145812.63</v>
      </c>
      <c r="I140" s="7">
        <f t="shared" si="20"/>
        <v>107861418.88902688</v>
      </c>
      <c r="J140" s="7">
        <v>0</v>
      </c>
      <c r="K140" s="14">
        <f t="shared" si="21"/>
        <v>8376.5578087190079</v>
      </c>
      <c r="L140" s="1">
        <v>16095.1</v>
      </c>
      <c r="M140" s="7">
        <v>151704734.61000001</v>
      </c>
      <c r="N140" s="7">
        <v>-11361671.773314636</v>
      </c>
      <c r="O140" s="7">
        <f t="shared" si="22"/>
        <v>140343062.83668539</v>
      </c>
      <c r="P140" s="7">
        <v>28130190.469999999</v>
      </c>
      <c r="Q140" s="7">
        <v>2866405.4267000002</v>
      </c>
      <c r="R140" s="7">
        <f t="shared" si="23"/>
        <v>109346466.93998539</v>
      </c>
      <c r="S140" s="7">
        <v>0</v>
      </c>
      <c r="T140" s="14">
        <f t="shared" si="24"/>
        <v>8719.6142202710998</v>
      </c>
      <c r="U140" s="1">
        <f t="shared" si="18"/>
        <v>-320.39999999999964</v>
      </c>
      <c r="V140" s="7">
        <f t="shared" si="18"/>
        <v>1089494.6899999976</v>
      </c>
      <c r="W140" s="7">
        <f t="shared" si="18"/>
        <v>1748183.4376585111</v>
      </c>
      <c r="X140" s="7">
        <f t="shared" si="18"/>
        <v>2837678.1276585162</v>
      </c>
      <c r="Y140" s="7">
        <f t="shared" si="18"/>
        <v>632037.27999999747</v>
      </c>
      <c r="Z140" s="7">
        <f t="shared" si="18"/>
        <v>720592.7967000003</v>
      </c>
      <c r="AA140" s="7">
        <f t="shared" si="18"/>
        <v>1485048.0509585142</v>
      </c>
      <c r="AB140" s="7">
        <f t="shared" si="18"/>
        <v>0</v>
      </c>
      <c r="AC140" s="14">
        <f t="shared" si="18"/>
        <v>343.05641155209196</v>
      </c>
    </row>
    <row r="141" spans="1:29" x14ac:dyDescent="0.25">
      <c r="A141" s="7" t="s">
        <v>182</v>
      </c>
      <c r="B141" s="7" t="s">
        <v>184</v>
      </c>
      <c r="C141" s="1">
        <v>9578.6</v>
      </c>
      <c r="D141" s="7">
        <v>80901468.473000005</v>
      </c>
      <c r="E141" s="7">
        <v>-7041827.4976654751</v>
      </c>
      <c r="F141" s="7">
        <f t="shared" si="19"/>
        <v>73859640.975334525</v>
      </c>
      <c r="G141" s="7">
        <v>18813710.539999999</v>
      </c>
      <c r="H141" s="7">
        <v>1846157.18</v>
      </c>
      <c r="I141" s="7">
        <f t="shared" si="20"/>
        <v>53199773.255334526</v>
      </c>
      <c r="J141" s="7">
        <v>0</v>
      </c>
      <c r="K141" s="14">
        <f t="shared" si="21"/>
        <v>7710.9014861602445</v>
      </c>
      <c r="L141" s="1">
        <v>9579.7000000000007</v>
      </c>
      <c r="M141" s="7">
        <v>83077675.624000013</v>
      </c>
      <c r="N141" s="7">
        <v>-6221963.2403455032</v>
      </c>
      <c r="O141" s="7">
        <f t="shared" si="22"/>
        <v>76855712.383654505</v>
      </c>
      <c r="P141" s="7">
        <v>19454642.34</v>
      </c>
      <c r="Q141" s="7">
        <v>1901541.8954</v>
      </c>
      <c r="R141" s="7">
        <f t="shared" si="23"/>
        <v>55499528.148254499</v>
      </c>
      <c r="S141" s="7">
        <v>0</v>
      </c>
      <c r="T141" s="14">
        <f t="shared" si="24"/>
        <v>8022.7681851889411</v>
      </c>
      <c r="U141" s="1">
        <f t="shared" si="18"/>
        <v>1.1000000000003638</v>
      </c>
      <c r="V141" s="7">
        <f t="shared" si="18"/>
        <v>2176207.151000008</v>
      </c>
      <c r="W141" s="7">
        <f t="shared" si="18"/>
        <v>819864.25731997192</v>
      </c>
      <c r="X141" s="7">
        <f t="shared" si="18"/>
        <v>2996071.4083199799</v>
      </c>
      <c r="Y141" s="7">
        <f t="shared" si="18"/>
        <v>640931.80000000075</v>
      </c>
      <c r="Z141" s="7">
        <f t="shared" si="18"/>
        <v>55384.715400000103</v>
      </c>
      <c r="AA141" s="7">
        <f t="shared" si="18"/>
        <v>2299754.8929199725</v>
      </c>
      <c r="AB141" s="7">
        <f t="shared" si="18"/>
        <v>0</v>
      </c>
      <c r="AC141" s="14">
        <f t="shared" si="18"/>
        <v>311.86669902869653</v>
      </c>
    </row>
    <row r="142" spans="1:29" x14ac:dyDescent="0.25">
      <c r="A142" s="7" t="s">
        <v>185</v>
      </c>
      <c r="B142" s="7" t="s">
        <v>186</v>
      </c>
      <c r="C142" s="1">
        <v>700.7</v>
      </c>
      <c r="D142" s="7">
        <v>6456223.8200000003</v>
      </c>
      <c r="E142" s="7">
        <v>-561962.78367841779</v>
      </c>
      <c r="F142" s="7">
        <f t="shared" si="19"/>
        <v>5894261.0363215823</v>
      </c>
      <c r="G142" s="7">
        <v>3379206.12</v>
      </c>
      <c r="H142" s="7">
        <v>136003.57999999999</v>
      </c>
      <c r="I142" s="7">
        <f t="shared" si="20"/>
        <v>2379051.3363215821</v>
      </c>
      <c r="J142" s="7">
        <v>0</v>
      </c>
      <c r="K142" s="14">
        <f t="shared" si="21"/>
        <v>8411.9609480827494</v>
      </c>
      <c r="L142" s="1">
        <v>708.3</v>
      </c>
      <c r="M142" s="7">
        <v>6693770.96</v>
      </c>
      <c r="N142" s="7">
        <v>-501318.75428133155</v>
      </c>
      <c r="O142" s="7">
        <f t="shared" si="22"/>
        <v>6192452.2057186682</v>
      </c>
      <c r="P142" s="7">
        <v>3468433.31</v>
      </c>
      <c r="Q142" s="7">
        <v>140083.6874</v>
      </c>
      <c r="R142" s="7">
        <f t="shared" si="23"/>
        <v>2583935.208318668</v>
      </c>
      <c r="S142" s="7">
        <v>0</v>
      </c>
      <c r="T142" s="14">
        <f t="shared" si="24"/>
        <v>8742.6968879269643</v>
      </c>
      <c r="U142" s="1">
        <f t="shared" si="18"/>
        <v>7.5999999999999091</v>
      </c>
      <c r="V142" s="7">
        <f t="shared" si="18"/>
        <v>237547.13999999966</v>
      </c>
      <c r="W142" s="7">
        <f t="shared" si="18"/>
        <v>60644.02939708624</v>
      </c>
      <c r="X142" s="7">
        <f t="shared" si="18"/>
        <v>298191.16939708591</v>
      </c>
      <c r="Y142" s="7">
        <f t="shared" si="18"/>
        <v>89227.189999999944</v>
      </c>
      <c r="Z142" s="7">
        <f t="shared" si="18"/>
        <v>4080.1074000000081</v>
      </c>
      <c r="AA142" s="7">
        <f t="shared" si="18"/>
        <v>204883.87199708587</v>
      </c>
      <c r="AB142" s="7">
        <f t="shared" si="18"/>
        <v>0</v>
      </c>
      <c r="AC142" s="14">
        <f t="shared" si="18"/>
        <v>330.73593984421495</v>
      </c>
    </row>
    <row r="143" spans="1:29" x14ac:dyDescent="0.25">
      <c r="A143" s="7" t="s">
        <v>185</v>
      </c>
      <c r="B143" s="7" t="s">
        <v>187</v>
      </c>
      <c r="C143" s="1">
        <v>483.7</v>
      </c>
      <c r="D143" s="7">
        <v>4512632.4000000004</v>
      </c>
      <c r="E143" s="7">
        <v>-392788.65416122135</v>
      </c>
      <c r="F143" s="7">
        <f t="shared" si="19"/>
        <v>4119843.745838779</v>
      </c>
      <c r="G143" s="7">
        <v>504405.94</v>
      </c>
      <c r="H143" s="7">
        <v>46132.39</v>
      </c>
      <c r="I143" s="7">
        <f t="shared" si="20"/>
        <v>3569305.415838779</v>
      </c>
      <c r="J143" s="7">
        <v>0</v>
      </c>
      <c r="K143" s="14">
        <f t="shared" si="21"/>
        <v>8517.3532061996666</v>
      </c>
      <c r="L143" s="1">
        <v>481</v>
      </c>
      <c r="M143" s="7">
        <v>4612522.6900000004</v>
      </c>
      <c r="N143" s="7">
        <v>-345447.1542069579</v>
      </c>
      <c r="O143" s="7">
        <f t="shared" si="22"/>
        <v>4267075.5357930427</v>
      </c>
      <c r="P143" s="7">
        <v>510468.68</v>
      </c>
      <c r="Q143" s="7">
        <v>47516.361700000001</v>
      </c>
      <c r="R143" s="7">
        <f t="shared" si="23"/>
        <v>3709090.4940930428</v>
      </c>
      <c r="S143" s="7">
        <v>0</v>
      </c>
      <c r="T143" s="14">
        <f t="shared" si="24"/>
        <v>8871.2589101726462</v>
      </c>
      <c r="U143" s="1">
        <f t="shared" si="18"/>
        <v>-2.6999999999999886</v>
      </c>
      <c r="V143" s="7">
        <f t="shared" si="18"/>
        <v>99890.290000000037</v>
      </c>
      <c r="W143" s="7">
        <f t="shared" si="18"/>
        <v>47341.499954263447</v>
      </c>
      <c r="X143" s="7">
        <f t="shared" si="18"/>
        <v>147231.78995426372</v>
      </c>
      <c r="Y143" s="7">
        <f t="shared" si="18"/>
        <v>6062.7399999999907</v>
      </c>
      <c r="Z143" s="7">
        <f t="shared" si="18"/>
        <v>1383.9717000000019</v>
      </c>
      <c r="AA143" s="7">
        <f t="shared" si="18"/>
        <v>139785.07825426385</v>
      </c>
      <c r="AB143" s="7">
        <f t="shared" si="18"/>
        <v>0</v>
      </c>
      <c r="AC143" s="14">
        <f t="shared" si="18"/>
        <v>353.90570397297961</v>
      </c>
    </row>
    <row r="144" spans="1:29" x14ac:dyDescent="0.25">
      <c r="A144" s="7" t="s">
        <v>188</v>
      </c>
      <c r="B144" s="7" t="s">
        <v>189</v>
      </c>
      <c r="C144" s="1">
        <v>432.8</v>
      </c>
      <c r="D144" s="7">
        <v>4362804.7399999993</v>
      </c>
      <c r="E144" s="7">
        <v>-379747.35149993532</v>
      </c>
      <c r="F144" s="7">
        <f t="shared" si="19"/>
        <v>3983057.3885000641</v>
      </c>
      <c r="G144" s="7">
        <v>1472521.69</v>
      </c>
      <c r="H144" s="7">
        <v>148662.94</v>
      </c>
      <c r="I144" s="7">
        <f t="shared" si="20"/>
        <v>2361872.7585000643</v>
      </c>
      <c r="J144" s="7">
        <v>0</v>
      </c>
      <c r="K144" s="14">
        <f t="shared" si="21"/>
        <v>9202.9976628929398</v>
      </c>
      <c r="L144" s="1">
        <v>434.2</v>
      </c>
      <c r="M144" s="7">
        <v>4446844.7399999993</v>
      </c>
      <c r="N144" s="7">
        <v>-333038.98189239681</v>
      </c>
      <c r="O144" s="7">
        <f t="shared" si="22"/>
        <v>4113805.7581076026</v>
      </c>
      <c r="P144" s="7">
        <v>1495955.52</v>
      </c>
      <c r="Q144" s="7">
        <v>153122.82819999999</v>
      </c>
      <c r="R144" s="7">
        <f t="shared" si="23"/>
        <v>2464727.4099076027</v>
      </c>
      <c r="S144" s="7">
        <v>0</v>
      </c>
      <c r="T144" s="14">
        <f t="shared" si="24"/>
        <v>9474.4490053146073</v>
      </c>
      <c r="U144" s="1">
        <f t="shared" si="18"/>
        <v>1.3999999999999773</v>
      </c>
      <c r="V144" s="7">
        <f t="shared" si="18"/>
        <v>84040</v>
      </c>
      <c r="W144" s="7">
        <f t="shared" si="18"/>
        <v>46708.369607538509</v>
      </c>
      <c r="X144" s="7">
        <f t="shared" si="18"/>
        <v>130748.36960753845</v>
      </c>
      <c r="Y144" s="7">
        <f t="shared" si="18"/>
        <v>23433.830000000075</v>
      </c>
      <c r="Z144" s="7">
        <f t="shared" si="18"/>
        <v>4459.8881999999867</v>
      </c>
      <c r="AA144" s="7">
        <f t="shared" si="18"/>
        <v>102854.65140753845</v>
      </c>
      <c r="AB144" s="7">
        <f t="shared" si="18"/>
        <v>0</v>
      </c>
      <c r="AC144" s="14">
        <f t="shared" si="18"/>
        <v>271.4513424216675</v>
      </c>
    </row>
    <row r="145" spans="1:29" x14ac:dyDescent="0.25">
      <c r="A145" s="7" t="s">
        <v>188</v>
      </c>
      <c r="B145" s="7" t="s">
        <v>190</v>
      </c>
      <c r="C145" s="1">
        <v>1103.5</v>
      </c>
      <c r="D145" s="7">
        <v>9956045.0099999998</v>
      </c>
      <c r="E145" s="7">
        <v>-866594.30097750551</v>
      </c>
      <c r="F145" s="7">
        <f t="shared" si="19"/>
        <v>9089450.709022494</v>
      </c>
      <c r="G145" s="7">
        <v>1568470.42</v>
      </c>
      <c r="H145" s="7">
        <v>200268.16</v>
      </c>
      <c r="I145" s="7">
        <f t="shared" si="20"/>
        <v>7320712.129022494</v>
      </c>
      <c r="J145" s="7">
        <v>0</v>
      </c>
      <c r="K145" s="14">
        <f t="shared" si="21"/>
        <v>8236.9285990235567</v>
      </c>
      <c r="L145" s="1">
        <v>1099.8</v>
      </c>
      <c r="M145" s="7">
        <v>10198552.360000001</v>
      </c>
      <c r="N145" s="7">
        <v>-763803.48164588748</v>
      </c>
      <c r="O145" s="7">
        <f t="shared" si="22"/>
        <v>9434748.8783541135</v>
      </c>
      <c r="P145" s="7">
        <v>1609021.59</v>
      </c>
      <c r="Q145" s="7">
        <v>206276.20480000001</v>
      </c>
      <c r="R145" s="7">
        <f t="shared" si="23"/>
        <v>7619451.0835541133</v>
      </c>
      <c r="S145" s="7">
        <v>0</v>
      </c>
      <c r="T145" s="14">
        <f t="shared" si="24"/>
        <v>8578.6041810821189</v>
      </c>
      <c r="U145" s="1">
        <f t="shared" si="18"/>
        <v>-3.7000000000000455</v>
      </c>
      <c r="V145" s="7">
        <f t="shared" si="18"/>
        <v>242507.35000000149</v>
      </c>
      <c r="W145" s="7">
        <f t="shared" si="18"/>
        <v>102790.81933161803</v>
      </c>
      <c r="X145" s="7">
        <f t="shared" si="18"/>
        <v>345298.16933161952</v>
      </c>
      <c r="Y145" s="7">
        <f t="shared" si="18"/>
        <v>40551.170000000158</v>
      </c>
      <c r="Z145" s="7">
        <f t="shared" si="18"/>
        <v>6008.0448000000033</v>
      </c>
      <c r="AA145" s="7">
        <f t="shared" si="18"/>
        <v>298738.95453161933</v>
      </c>
      <c r="AB145" s="7">
        <f t="shared" si="18"/>
        <v>0</v>
      </c>
      <c r="AC145" s="14">
        <f t="shared" si="18"/>
        <v>341.67558205856221</v>
      </c>
    </row>
    <row r="146" spans="1:29" x14ac:dyDescent="0.25">
      <c r="A146" s="7" t="s">
        <v>188</v>
      </c>
      <c r="B146" s="7" t="s">
        <v>191</v>
      </c>
      <c r="C146" s="1">
        <v>387.5</v>
      </c>
      <c r="D146" s="7">
        <v>4022715.8699999996</v>
      </c>
      <c r="E146" s="7">
        <v>-350145.32817924331</v>
      </c>
      <c r="F146" s="7">
        <f t="shared" si="19"/>
        <v>3672570.5418207562</v>
      </c>
      <c r="G146" s="7">
        <v>1170012.71</v>
      </c>
      <c r="H146" s="7">
        <v>139792.63</v>
      </c>
      <c r="I146" s="7">
        <f t="shared" si="20"/>
        <v>2362765.2018207563</v>
      </c>
      <c r="J146" s="7">
        <v>0</v>
      </c>
      <c r="K146" s="14">
        <f t="shared" si="21"/>
        <v>9477.6013982471122</v>
      </c>
      <c r="L146" s="1">
        <v>372.7</v>
      </c>
      <c r="M146" s="7">
        <v>4052998.0300000003</v>
      </c>
      <c r="N146" s="7">
        <v>-303542.49281100155</v>
      </c>
      <c r="O146" s="7">
        <f t="shared" si="22"/>
        <v>3749455.5371889989</v>
      </c>
      <c r="P146" s="7">
        <v>1213984.06</v>
      </c>
      <c r="Q146" s="7">
        <v>143986.40890000001</v>
      </c>
      <c r="R146" s="7">
        <f t="shared" si="23"/>
        <v>2391485.0682889987</v>
      </c>
      <c r="S146" s="7">
        <v>0</v>
      </c>
      <c r="T146" s="14">
        <f t="shared" si="24"/>
        <v>10060.25097179769</v>
      </c>
      <c r="U146" s="1">
        <f t="shared" si="18"/>
        <v>-14.800000000000011</v>
      </c>
      <c r="V146" s="7">
        <f t="shared" si="18"/>
        <v>30282.160000000615</v>
      </c>
      <c r="W146" s="7">
        <f t="shared" si="18"/>
        <v>46602.835368241766</v>
      </c>
      <c r="X146" s="7">
        <f t="shared" si="18"/>
        <v>76884.995368242729</v>
      </c>
      <c r="Y146" s="7">
        <f t="shared" si="18"/>
        <v>43971.350000000093</v>
      </c>
      <c r="Z146" s="7">
        <f t="shared" si="18"/>
        <v>4193.7789000000048</v>
      </c>
      <c r="AA146" s="7">
        <f t="shared" si="18"/>
        <v>28719.86646824237</v>
      </c>
      <c r="AB146" s="7">
        <f t="shared" si="18"/>
        <v>0</v>
      </c>
      <c r="AC146" s="14">
        <f t="shared" si="18"/>
        <v>582.64957355057777</v>
      </c>
    </row>
    <row r="147" spans="1:29" x14ac:dyDescent="0.25">
      <c r="A147" s="7" t="s">
        <v>192</v>
      </c>
      <c r="B147" s="7" t="s">
        <v>193</v>
      </c>
      <c r="C147" s="1">
        <v>398.2</v>
      </c>
      <c r="D147" s="7">
        <v>4472717.54</v>
      </c>
      <c r="E147" s="7">
        <v>-389314.38399012701</v>
      </c>
      <c r="F147" s="7">
        <f t="shared" si="19"/>
        <v>4083403.1560098729</v>
      </c>
      <c r="G147" s="7">
        <v>2494009.13</v>
      </c>
      <c r="H147" s="7">
        <v>226133.62</v>
      </c>
      <c r="I147" s="7">
        <f t="shared" si="20"/>
        <v>1363260.4060098729</v>
      </c>
      <c r="J147" s="7">
        <v>0</v>
      </c>
      <c r="K147" s="14">
        <f t="shared" si="21"/>
        <v>10254.653832269898</v>
      </c>
      <c r="L147" s="1">
        <v>390.7</v>
      </c>
      <c r="M147" s="7">
        <v>4545284.6000000006</v>
      </c>
      <c r="N147" s="7">
        <v>-340411.47017765912</v>
      </c>
      <c r="O147" s="7">
        <f t="shared" si="22"/>
        <v>4204873.1298223417</v>
      </c>
      <c r="P147" s="7">
        <v>2590999.36</v>
      </c>
      <c r="Q147" s="7">
        <v>232362.46890000001</v>
      </c>
      <c r="R147" s="7">
        <f t="shared" si="23"/>
        <v>1381511.3009223419</v>
      </c>
      <c r="S147" s="7">
        <v>0</v>
      </c>
      <c r="T147" s="14">
        <f t="shared" si="24"/>
        <v>10762.408829849865</v>
      </c>
      <c r="U147" s="1">
        <f t="shared" si="18"/>
        <v>-7.5</v>
      </c>
      <c r="V147" s="7">
        <f t="shared" si="18"/>
        <v>72567.060000000522</v>
      </c>
      <c r="W147" s="7">
        <f t="shared" si="18"/>
        <v>48902.913812467887</v>
      </c>
      <c r="X147" s="7">
        <f t="shared" si="18"/>
        <v>121469.97381246882</v>
      </c>
      <c r="Y147" s="7">
        <f t="shared" si="18"/>
        <v>96990.229999999981</v>
      </c>
      <c r="Z147" s="7">
        <f t="shared" si="18"/>
        <v>6228.8489000000118</v>
      </c>
      <c r="AA147" s="7">
        <f t="shared" si="18"/>
        <v>18250.894912468968</v>
      </c>
      <c r="AB147" s="7">
        <f t="shared" si="18"/>
        <v>0</v>
      </c>
      <c r="AC147" s="14">
        <f t="shared" si="18"/>
        <v>507.75499757996658</v>
      </c>
    </row>
    <row r="148" spans="1:29" x14ac:dyDescent="0.25">
      <c r="A148" s="7" t="s">
        <v>192</v>
      </c>
      <c r="B148" s="7" t="s">
        <v>194</v>
      </c>
      <c r="C148" s="1">
        <v>2725.8</v>
      </c>
      <c r="D148" s="7">
        <v>24207069.390000001</v>
      </c>
      <c r="E148" s="7">
        <v>-2107032.2960242443</v>
      </c>
      <c r="F148" s="7">
        <f t="shared" si="19"/>
        <v>22100037.093975756</v>
      </c>
      <c r="G148" s="7">
        <v>8738415.0099999998</v>
      </c>
      <c r="H148" s="7">
        <v>947679.02</v>
      </c>
      <c r="I148" s="7">
        <f t="shared" si="20"/>
        <v>12413943.063975757</v>
      </c>
      <c r="J148" s="7">
        <v>0</v>
      </c>
      <c r="K148" s="14">
        <f t="shared" si="21"/>
        <v>8107.7251060150247</v>
      </c>
      <c r="L148" s="1">
        <v>2752.4</v>
      </c>
      <c r="M148" s="7">
        <v>25094874.510000002</v>
      </c>
      <c r="N148" s="7">
        <v>-1879438.5561407888</v>
      </c>
      <c r="O148" s="7">
        <f t="shared" si="22"/>
        <v>23215435.953859214</v>
      </c>
      <c r="P148" s="7">
        <v>9060314.8399999999</v>
      </c>
      <c r="Q148" s="7">
        <v>976109.39060000004</v>
      </c>
      <c r="R148" s="7">
        <f t="shared" si="23"/>
        <v>13179011.723259214</v>
      </c>
      <c r="S148" s="7">
        <v>0</v>
      </c>
      <c r="T148" s="14">
        <f t="shared" si="24"/>
        <v>8434.6155914326446</v>
      </c>
      <c r="U148" s="1">
        <f t="shared" si="18"/>
        <v>26.599999999999909</v>
      </c>
      <c r="V148" s="7">
        <f t="shared" si="18"/>
        <v>887805.12000000104</v>
      </c>
      <c r="W148" s="7">
        <f t="shared" si="18"/>
        <v>227593.73988345545</v>
      </c>
      <c r="X148" s="7">
        <f t="shared" si="18"/>
        <v>1115398.8598834574</v>
      </c>
      <c r="Y148" s="7">
        <f t="shared" si="18"/>
        <v>321899.83000000007</v>
      </c>
      <c r="Z148" s="7">
        <f t="shared" si="18"/>
        <v>28430.370600000024</v>
      </c>
      <c r="AA148" s="7">
        <f t="shared" si="18"/>
        <v>765068.65928345732</v>
      </c>
      <c r="AB148" s="7">
        <f t="shared" si="18"/>
        <v>0</v>
      </c>
      <c r="AC148" s="14">
        <f t="shared" si="18"/>
        <v>326.89048541761986</v>
      </c>
    </row>
    <row r="149" spans="1:29" x14ac:dyDescent="0.25">
      <c r="A149" s="7" t="s">
        <v>192</v>
      </c>
      <c r="B149" s="7" t="s">
        <v>195</v>
      </c>
      <c r="C149" s="1">
        <v>330.5</v>
      </c>
      <c r="D149" s="7">
        <v>4066763.0700000003</v>
      </c>
      <c r="E149" s="7">
        <v>-353979.28558458621</v>
      </c>
      <c r="F149" s="7">
        <f t="shared" si="19"/>
        <v>3712783.7844154141</v>
      </c>
      <c r="G149" s="7">
        <v>1787654.73</v>
      </c>
      <c r="H149" s="7">
        <v>162797.74</v>
      </c>
      <c r="I149" s="7">
        <f t="shared" si="20"/>
        <v>1762331.3144154141</v>
      </c>
      <c r="J149" s="7">
        <v>0</v>
      </c>
      <c r="K149" s="14">
        <f t="shared" si="21"/>
        <v>11233.838984615473</v>
      </c>
      <c r="L149" s="1">
        <v>319.39999999999998</v>
      </c>
      <c r="M149" s="7">
        <v>4092992.2</v>
      </c>
      <c r="N149" s="7">
        <v>-306537.78912495193</v>
      </c>
      <c r="O149" s="7">
        <f t="shared" si="22"/>
        <v>3786454.4108750485</v>
      </c>
      <c r="P149" s="7">
        <v>1867629.13</v>
      </c>
      <c r="Q149" s="7">
        <v>167681.6722</v>
      </c>
      <c r="R149" s="7">
        <f t="shared" si="23"/>
        <v>1751143.6086750487</v>
      </c>
      <c r="S149" s="7">
        <v>0</v>
      </c>
      <c r="T149" s="14">
        <f t="shared" si="24"/>
        <v>11854.897967673916</v>
      </c>
      <c r="U149" s="1">
        <f t="shared" si="18"/>
        <v>-11.100000000000023</v>
      </c>
      <c r="V149" s="7">
        <f t="shared" si="18"/>
        <v>26229.129999999888</v>
      </c>
      <c r="W149" s="7">
        <f t="shared" si="18"/>
        <v>47441.496459634276</v>
      </c>
      <c r="X149" s="7">
        <f t="shared" si="18"/>
        <v>73670.626459634397</v>
      </c>
      <c r="Y149" s="7">
        <f t="shared" si="18"/>
        <v>79974.399999999907</v>
      </c>
      <c r="Z149" s="7">
        <f t="shared" si="18"/>
        <v>4883.9322000000102</v>
      </c>
      <c r="AA149" s="7">
        <f t="shared" si="18"/>
        <v>-11187.705740365433</v>
      </c>
      <c r="AB149" s="7">
        <f t="shared" si="18"/>
        <v>0</v>
      </c>
      <c r="AC149" s="14">
        <f t="shared" si="18"/>
        <v>621.05898305844312</v>
      </c>
    </row>
    <row r="150" spans="1:29" x14ac:dyDescent="0.25">
      <c r="A150" s="7" t="s">
        <v>196</v>
      </c>
      <c r="B150" s="7" t="s">
        <v>197</v>
      </c>
      <c r="C150" s="1">
        <v>131.19999999999999</v>
      </c>
      <c r="D150" s="7">
        <v>2114271.1100000003</v>
      </c>
      <c r="E150" s="7">
        <v>-184030.43505800553</v>
      </c>
      <c r="F150" s="7">
        <f t="shared" si="19"/>
        <v>1930240.6749419947</v>
      </c>
      <c r="G150" s="7">
        <v>482804.91</v>
      </c>
      <c r="H150" s="7">
        <v>55909.95</v>
      </c>
      <c r="I150" s="7">
        <f t="shared" si="20"/>
        <v>1391525.8149419948</v>
      </c>
      <c r="J150" s="7">
        <v>0</v>
      </c>
      <c r="K150" s="14">
        <f t="shared" si="21"/>
        <v>14712.200266326181</v>
      </c>
      <c r="L150" s="1">
        <v>130.4</v>
      </c>
      <c r="M150" s="7">
        <v>2160585.1599999997</v>
      </c>
      <c r="N150" s="7">
        <v>-161813.40344664725</v>
      </c>
      <c r="O150" s="7">
        <f t="shared" si="22"/>
        <v>1998771.7565533523</v>
      </c>
      <c r="P150" s="7">
        <v>483562.59</v>
      </c>
      <c r="Q150" s="7">
        <v>57587.248499999994</v>
      </c>
      <c r="R150" s="7">
        <f t="shared" si="23"/>
        <v>1457621.9180533523</v>
      </c>
      <c r="S150" s="7">
        <v>0</v>
      </c>
      <c r="T150" s="14">
        <f t="shared" si="24"/>
        <v>15328.00426804718</v>
      </c>
      <c r="U150" s="1">
        <f t="shared" si="18"/>
        <v>-0.79999999999998295</v>
      </c>
      <c r="V150" s="7">
        <f t="shared" si="18"/>
        <v>46314.049999999348</v>
      </c>
      <c r="W150" s="7">
        <f t="shared" si="18"/>
        <v>22217.031611358281</v>
      </c>
      <c r="X150" s="7">
        <f t="shared" si="18"/>
        <v>68531.081611357629</v>
      </c>
      <c r="Y150" s="7">
        <f t="shared" si="18"/>
        <v>757.68000000005122</v>
      </c>
      <c r="Z150" s="7">
        <f t="shared" si="18"/>
        <v>1677.2984999999971</v>
      </c>
      <c r="AA150" s="7">
        <f t="shared" si="18"/>
        <v>66096.103111357428</v>
      </c>
      <c r="AB150" s="7">
        <f t="shared" si="18"/>
        <v>0</v>
      </c>
      <c r="AC150" s="14">
        <f t="shared" si="18"/>
        <v>615.80400172099871</v>
      </c>
    </row>
    <row r="151" spans="1:29" x14ac:dyDescent="0.25">
      <c r="A151" s="7" t="s">
        <v>196</v>
      </c>
      <c r="B151" s="7" t="s">
        <v>151</v>
      </c>
      <c r="C151" s="1">
        <v>220</v>
      </c>
      <c r="D151" s="7">
        <v>3409018.6799999997</v>
      </c>
      <c r="E151" s="7">
        <v>-296727.88311488944</v>
      </c>
      <c r="F151" s="7">
        <f t="shared" si="19"/>
        <v>3112290.7968851104</v>
      </c>
      <c r="G151" s="7">
        <v>557080.71</v>
      </c>
      <c r="H151" s="7">
        <v>88512.44</v>
      </c>
      <c r="I151" s="7">
        <f t="shared" si="20"/>
        <v>2466697.6468851105</v>
      </c>
      <c r="J151" s="7">
        <v>0</v>
      </c>
      <c r="K151" s="14">
        <f t="shared" si="21"/>
        <v>14146.776349477776</v>
      </c>
      <c r="L151" s="1">
        <v>219.7</v>
      </c>
      <c r="M151" s="7">
        <v>3502174.32</v>
      </c>
      <c r="N151" s="7">
        <v>-262289.47447859339</v>
      </c>
      <c r="O151" s="7">
        <f t="shared" si="22"/>
        <v>3239884.8455214063</v>
      </c>
      <c r="P151" s="7">
        <v>556128.29</v>
      </c>
      <c r="Q151" s="7">
        <v>91167.813200000004</v>
      </c>
      <c r="R151" s="7">
        <f t="shared" si="23"/>
        <v>2592588.742321406</v>
      </c>
      <c r="S151" s="7">
        <v>0</v>
      </c>
      <c r="T151" s="14">
        <f t="shared" si="24"/>
        <v>14746.858650529843</v>
      </c>
      <c r="U151" s="1">
        <f t="shared" si="18"/>
        <v>-0.30000000000001137</v>
      </c>
      <c r="V151" s="7">
        <f t="shared" si="18"/>
        <v>93155.64000000013</v>
      </c>
      <c r="W151" s="7">
        <f t="shared" si="18"/>
        <v>34438.408636296052</v>
      </c>
      <c r="X151" s="7">
        <f t="shared" si="18"/>
        <v>127594.04863629583</v>
      </c>
      <c r="Y151" s="7">
        <f t="shared" si="18"/>
        <v>-952.41999999992549</v>
      </c>
      <c r="Z151" s="7">
        <f t="shared" si="18"/>
        <v>2655.3732000000018</v>
      </c>
      <c r="AA151" s="7">
        <f t="shared" si="18"/>
        <v>125891.09543629549</v>
      </c>
      <c r="AB151" s="7">
        <f t="shared" si="18"/>
        <v>0</v>
      </c>
      <c r="AC151" s="14">
        <f t="shared" si="18"/>
        <v>600.08230105206712</v>
      </c>
    </row>
    <row r="152" spans="1:29" x14ac:dyDescent="0.25">
      <c r="A152" s="7" t="s">
        <v>196</v>
      </c>
      <c r="B152" s="7" t="s">
        <v>198</v>
      </c>
      <c r="C152" s="1">
        <v>652</v>
      </c>
      <c r="D152" s="7">
        <v>6499864.6099999994</v>
      </c>
      <c r="E152" s="7">
        <v>-565761.36633510212</v>
      </c>
      <c r="F152" s="7">
        <f t="shared" si="19"/>
        <v>5934103.243664897</v>
      </c>
      <c r="G152" s="7">
        <v>929508.67</v>
      </c>
      <c r="H152" s="7">
        <v>145602.32999999999</v>
      </c>
      <c r="I152" s="7">
        <f t="shared" si="20"/>
        <v>4858992.243664897</v>
      </c>
      <c r="J152" s="7">
        <v>0</v>
      </c>
      <c r="K152" s="14">
        <f t="shared" si="21"/>
        <v>9101.3853430443214</v>
      </c>
      <c r="L152" s="1">
        <v>651.5</v>
      </c>
      <c r="M152" s="7">
        <v>6673388.1300000008</v>
      </c>
      <c r="N152" s="7">
        <v>-499792.21639926342</v>
      </c>
      <c r="O152" s="7">
        <f t="shared" si="22"/>
        <v>6173595.9136007372</v>
      </c>
      <c r="P152" s="7">
        <v>957672.73</v>
      </c>
      <c r="Q152" s="7">
        <v>149970.39989999999</v>
      </c>
      <c r="R152" s="7">
        <f t="shared" si="23"/>
        <v>5065952.7837007372</v>
      </c>
      <c r="S152" s="7">
        <v>0</v>
      </c>
      <c r="T152" s="14">
        <f t="shared" si="24"/>
        <v>9475.9722388345926</v>
      </c>
      <c r="U152" s="1">
        <f t="shared" si="18"/>
        <v>-0.5</v>
      </c>
      <c r="V152" s="7">
        <f t="shared" si="18"/>
        <v>173523.52000000142</v>
      </c>
      <c r="W152" s="7">
        <f t="shared" si="18"/>
        <v>65969.149935838708</v>
      </c>
      <c r="X152" s="7">
        <f t="shared" si="18"/>
        <v>239492.66993584018</v>
      </c>
      <c r="Y152" s="7">
        <f t="shared" si="18"/>
        <v>28164.059999999939</v>
      </c>
      <c r="Z152" s="7">
        <f t="shared" si="18"/>
        <v>4368.0699000000022</v>
      </c>
      <c r="AA152" s="7">
        <f t="shared" si="18"/>
        <v>206960.54003584012</v>
      </c>
      <c r="AB152" s="7">
        <f t="shared" si="18"/>
        <v>0</v>
      </c>
      <c r="AC152" s="14">
        <f t="shared" si="18"/>
        <v>374.58689579027123</v>
      </c>
    </row>
    <row r="153" spans="1:29" x14ac:dyDescent="0.25">
      <c r="A153" s="7" t="s">
        <v>199</v>
      </c>
      <c r="B153" s="7" t="s">
        <v>200</v>
      </c>
      <c r="C153" s="1">
        <v>66.099999999999994</v>
      </c>
      <c r="D153" s="7">
        <v>1259566.2999999998</v>
      </c>
      <c r="E153" s="7">
        <v>-109635.19913650159</v>
      </c>
      <c r="F153" s="7">
        <f t="shared" si="19"/>
        <v>1149931.1008634982</v>
      </c>
      <c r="G153" s="7">
        <v>494438.13</v>
      </c>
      <c r="H153" s="7">
        <v>38715.620000000003</v>
      </c>
      <c r="I153" s="7">
        <f t="shared" si="20"/>
        <v>616777.35086349817</v>
      </c>
      <c r="J153" s="7">
        <v>0</v>
      </c>
      <c r="K153" s="14">
        <f t="shared" si="21"/>
        <v>17396.839649977283</v>
      </c>
      <c r="L153" s="1">
        <v>66.900000000000006</v>
      </c>
      <c r="M153" s="7">
        <v>1309375.1399999999</v>
      </c>
      <c r="N153" s="7">
        <v>-98063.456009218469</v>
      </c>
      <c r="O153" s="7">
        <f t="shared" si="22"/>
        <v>1211311.6839907814</v>
      </c>
      <c r="P153" s="7">
        <v>479807.98</v>
      </c>
      <c r="Q153" s="7">
        <v>36647.018899999995</v>
      </c>
      <c r="R153" s="7">
        <f t="shared" si="23"/>
        <v>694856.68509078142</v>
      </c>
      <c r="S153" s="7">
        <v>0</v>
      </c>
      <c r="T153" s="14">
        <f t="shared" si="24"/>
        <v>18106.303198666388</v>
      </c>
      <c r="U153" s="1">
        <f t="shared" si="18"/>
        <v>0.80000000000001137</v>
      </c>
      <c r="V153" s="7">
        <f t="shared" si="18"/>
        <v>49808.840000000084</v>
      </c>
      <c r="W153" s="7">
        <f t="shared" si="18"/>
        <v>11571.743127283116</v>
      </c>
      <c r="X153" s="7">
        <f t="shared" si="18"/>
        <v>61380.583127283258</v>
      </c>
      <c r="Y153" s="7">
        <f t="shared" si="18"/>
        <v>-14630.150000000023</v>
      </c>
      <c r="Z153" s="7">
        <f t="shared" si="18"/>
        <v>-2068.6011000000071</v>
      </c>
      <c r="AA153" s="7">
        <f t="shared" si="18"/>
        <v>78079.334227283252</v>
      </c>
      <c r="AB153" s="7">
        <f t="shared" si="18"/>
        <v>0</v>
      </c>
      <c r="AC153" s="14">
        <f t="shared" si="18"/>
        <v>709.46354868910566</v>
      </c>
    </row>
    <row r="154" spans="1:29" x14ac:dyDescent="0.25">
      <c r="A154" s="7" t="s">
        <v>201</v>
      </c>
      <c r="B154" s="7" t="s">
        <v>202</v>
      </c>
      <c r="C154" s="1">
        <v>910.4</v>
      </c>
      <c r="D154" s="7">
        <v>10774374.9</v>
      </c>
      <c r="E154" s="7">
        <v>-937823.39026760601</v>
      </c>
      <c r="F154" s="7">
        <f t="shared" si="19"/>
        <v>9836551.5097323935</v>
      </c>
      <c r="G154" s="7">
        <v>4646987.3099999996</v>
      </c>
      <c r="H154" s="7">
        <v>226870.63</v>
      </c>
      <c r="I154" s="7">
        <f t="shared" si="20"/>
        <v>4962693.5697323941</v>
      </c>
      <c r="J154" s="7">
        <v>0</v>
      </c>
      <c r="K154" s="14">
        <f t="shared" si="21"/>
        <v>10804.647967632243</v>
      </c>
      <c r="L154" s="1">
        <v>917.6</v>
      </c>
      <c r="M154" s="7">
        <v>11139493.389999999</v>
      </c>
      <c r="N154" s="7">
        <v>-834273.68264777423</v>
      </c>
      <c r="O154" s="7">
        <f t="shared" si="22"/>
        <v>10305219.707352225</v>
      </c>
      <c r="P154" s="7">
        <v>4877726.34</v>
      </c>
      <c r="Q154" s="7">
        <v>233676.74890000001</v>
      </c>
      <c r="R154" s="7">
        <f t="shared" si="23"/>
        <v>5193816.6184522249</v>
      </c>
      <c r="S154" s="7">
        <v>0</v>
      </c>
      <c r="T154" s="14">
        <f t="shared" si="24"/>
        <v>11230.623046373392</v>
      </c>
      <c r="U154" s="1">
        <f t="shared" si="18"/>
        <v>7.2000000000000455</v>
      </c>
      <c r="V154" s="7">
        <f t="shared" si="18"/>
        <v>365118.48999999836</v>
      </c>
      <c r="W154" s="7">
        <f t="shared" si="18"/>
        <v>103549.70761983178</v>
      </c>
      <c r="X154" s="7">
        <f t="shared" ref="X154:AC181" si="25">O154-F154</f>
        <v>468668.19761983119</v>
      </c>
      <c r="Y154" s="7">
        <f t="shared" si="25"/>
        <v>230739.03000000026</v>
      </c>
      <c r="Z154" s="7">
        <f t="shared" si="25"/>
        <v>6806.1189000000013</v>
      </c>
      <c r="AA154" s="7">
        <f t="shared" si="25"/>
        <v>231123.04871983081</v>
      </c>
      <c r="AB154" s="7">
        <f t="shared" si="25"/>
        <v>0</v>
      </c>
      <c r="AC154" s="14">
        <f t="shared" si="25"/>
        <v>425.97507874114854</v>
      </c>
    </row>
    <row r="155" spans="1:29" x14ac:dyDescent="0.25">
      <c r="A155" s="7" t="s">
        <v>201</v>
      </c>
      <c r="B155" s="7" t="s">
        <v>203</v>
      </c>
      <c r="C155" s="1">
        <v>230.8</v>
      </c>
      <c r="D155" s="7">
        <v>3249012.01</v>
      </c>
      <c r="E155" s="7">
        <v>-282800.57882878836</v>
      </c>
      <c r="F155" s="7">
        <f t="shared" si="19"/>
        <v>2966211.4311712114</v>
      </c>
      <c r="G155" s="7">
        <v>154567.63</v>
      </c>
      <c r="H155" s="7">
        <v>10569.61</v>
      </c>
      <c r="I155" s="7">
        <f t="shared" si="20"/>
        <v>2801074.1911712117</v>
      </c>
      <c r="J155" s="7">
        <v>0</v>
      </c>
      <c r="K155" s="14">
        <f t="shared" si="21"/>
        <v>12851.869285837138</v>
      </c>
      <c r="L155" s="1">
        <v>216.1</v>
      </c>
      <c r="M155" s="7">
        <v>3229138.59</v>
      </c>
      <c r="N155" s="7">
        <v>-241840.92121081112</v>
      </c>
      <c r="O155" s="7">
        <f t="shared" si="22"/>
        <v>2987297.6687891888</v>
      </c>
      <c r="P155" s="7">
        <v>173799.3</v>
      </c>
      <c r="Q155" s="7">
        <v>10886.6983</v>
      </c>
      <c r="R155" s="7">
        <f t="shared" si="23"/>
        <v>2802611.6704891892</v>
      </c>
      <c r="S155" s="7">
        <v>0</v>
      </c>
      <c r="T155" s="14">
        <f t="shared" si="24"/>
        <v>13823.681947196617</v>
      </c>
      <c r="U155" s="1">
        <f t="shared" ref="U155:W181" si="26">L155-C155</f>
        <v>-14.700000000000017</v>
      </c>
      <c r="V155" s="7">
        <f t="shared" si="26"/>
        <v>-19873.419999999925</v>
      </c>
      <c r="W155" s="7">
        <f t="shared" si="26"/>
        <v>40959.657617977238</v>
      </c>
      <c r="X155" s="7">
        <f t="shared" si="25"/>
        <v>21086.237617977429</v>
      </c>
      <c r="Y155" s="7">
        <f t="shared" si="25"/>
        <v>19231.669999999984</v>
      </c>
      <c r="Z155" s="7">
        <f t="shared" si="25"/>
        <v>317.08829999999944</v>
      </c>
      <c r="AA155" s="7">
        <f t="shared" si="25"/>
        <v>1537.4793179775588</v>
      </c>
      <c r="AB155" s="7">
        <f t="shared" si="25"/>
        <v>0</v>
      </c>
      <c r="AC155" s="14">
        <f t="shared" si="25"/>
        <v>971.81266135947953</v>
      </c>
    </row>
    <row r="156" spans="1:29" x14ac:dyDescent="0.25">
      <c r="A156" s="7" t="s">
        <v>204</v>
      </c>
      <c r="B156" s="7" t="s">
        <v>205</v>
      </c>
      <c r="C156" s="1">
        <v>516.29999999999995</v>
      </c>
      <c r="D156" s="7">
        <v>4605933.05</v>
      </c>
      <c r="E156" s="7">
        <v>-400909.73150531587</v>
      </c>
      <c r="F156" s="7">
        <f t="shared" si="19"/>
        <v>4205023.3184946841</v>
      </c>
      <c r="G156" s="7">
        <v>900492.39</v>
      </c>
      <c r="H156" s="7">
        <v>99257.96</v>
      </c>
      <c r="I156" s="7">
        <f t="shared" si="20"/>
        <v>3205272.968494684</v>
      </c>
      <c r="J156" s="7">
        <v>0</v>
      </c>
      <c r="K156" s="14">
        <f t="shared" si="21"/>
        <v>8144.5348024301466</v>
      </c>
      <c r="L156" s="1">
        <v>520.29999999999995</v>
      </c>
      <c r="M156" s="7">
        <v>4777870.0699999994</v>
      </c>
      <c r="N156" s="7">
        <v>-357830.56903555273</v>
      </c>
      <c r="O156" s="7">
        <f t="shared" si="22"/>
        <v>4420039.5009644469</v>
      </c>
      <c r="P156" s="7">
        <v>916815.97</v>
      </c>
      <c r="Q156" s="7">
        <v>99073.876900000003</v>
      </c>
      <c r="R156" s="7">
        <f t="shared" si="23"/>
        <v>3404149.6540644472</v>
      </c>
      <c r="S156" s="7">
        <v>0</v>
      </c>
      <c r="T156" s="14">
        <f t="shared" si="24"/>
        <v>8495.1749009503128</v>
      </c>
      <c r="U156" s="1">
        <f t="shared" si="26"/>
        <v>4</v>
      </c>
      <c r="V156" s="7">
        <f t="shared" si="26"/>
        <v>171937.01999999955</v>
      </c>
      <c r="W156" s="7">
        <f t="shared" si="26"/>
        <v>43079.162469763134</v>
      </c>
      <c r="X156" s="7">
        <f t="shared" si="25"/>
        <v>215016.18246976286</v>
      </c>
      <c r="Y156" s="7">
        <f t="shared" si="25"/>
        <v>16323.579999999958</v>
      </c>
      <c r="Z156" s="7">
        <f t="shared" si="25"/>
        <v>-184.08310000000347</v>
      </c>
      <c r="AA156" s="7">
        <f t="shared" si="25"/>
        <v>198876.68556976318</v>
      </c>
      <c r="AB156" s="7">
        <f t="shared" si="25"/>
        <v>0</v>
      </c>
      <c r="AC156" s="14">
        <f t="shared" si="25"/>
        <v>350.64009852016625</v>
      </c>
    </row>
    <row r="157" spans="1:29" x14ac:dyDescent="0.25">
      <c r="A157" s="7" t="s">
        <v>204</v>
      </c>
      <c r="B157" s="7" t="s">
        <v>206</v>
      </c>
      <c r="C157" s="1">
        <v>139.4</v>
      </c>
      <c r="D157" s="7">
        <v>2199486.7199999997</v>
      </c>
      <c r="E157" s="7">
        <v>-191447.77416265479</v>
      </c>
      <c r="F157" s="7">
        <f t="shared" si="19"/>
        <v>2008038.945837345</v>
      </c>
      <c r="G157" s="7">
        <v>600853.04</v>
      </c>
      <c r="H157" s="7">
        <v>119466.37</v>
      </c>
      <c r="I157" s="7">
        <f t="shared" si="20"/>
        <v>1287719.5358373448</v>
      </c>
      <c r="J157" s="7">
        <v>0</v>
      </c>
      <c r="K157" s="14">
        <f t="shared" si="21"/>
        <v>14404.870486638056</v>
      </c>
      <c r="L157" s="1">
        <v>136.4</v>
      </c>
      <c r="M157" s="7">
        <v>2220157.13</v>
      </c>
      <c r="N157" s="7">
        <v>-166274.94627040785</v>
      </c>
      <c r="O157" s="7">
        <f t="shared" si="22"/>
        <v>2053882.183729592</v>
      </c>
      <c r="P157" s="7">
        <v>625242.68999999994</v>
      </c>
      <c r="Q157" s="7">
        <v>123050.36109999999</v>
      </c>
      <c r="R157" s="7">
        <f t="shared" si="23"/>
        <v>1305589.132629592</v>
      </c>
      <c r="S157" s="7">
        <v>0</v>
      </c>
      <c r="T157" s="14">
        <f t="shared" si="24"/>
        <v>15057.78727074481</v>
      </c>
      <c r="U157" s="1">
        <f t="shared" si="26"/>
        <v>-3</v>
      </c>
      <c r="V157" s="7">
        <f t="shared" si="26"/>
        <v>20670.410000000149</v>
      </c>
      <c r="W157" s="7">
        <f t="shared" si="26"/>
        <v>25172.827892246947</v>
      </c>
      <c r="X157" s="7">
        <f t="shared" si="25"/>
        <v>45843.237892247038</v>
      </c>
      <c r="Y157" s="7">
        <f t="shared" si="25"/>
        <v>24389.649999999907</v>
      </c>
      <c r="Z157" s="7">
        <f t="shared" si="25"/>
        <v>3583.9910999999993</v>
      </c>
      <c r="AA157" s="7">
        <f t="shared" si="25"/>
        <v>17869.596792247146</v>
      </c>
      <c r="AB157" s="7">
        <f t="shared" si="25"/>
        <v>0</v>
      </c>
      <c r="AC157" s="14">
        <f t="shared" si="25"/>
        <v>652.91678410675377</v>
      </c>
    </row>
    <row r="158" spans="1:29" x14ac:dyDescent="0.25">
      <c r="A158" s="7" t="s">
        <v>207</v>
      </c>
      <c r="B158" s="7" t="s">
        <v>207</v>
      </c>
      <c r="C158" s="1">
        <v>3397.5</v>
      </c>
      <c r="D158" s="7">
        <v>31374849.239999998</v>
      </c>
      <c r="E158" s="7">
        <v>-2730930.3561909487</v>
      </c>
      <c r="F158" s="7">
        <f t="shared" si="19"/>
        <v>28643918.883809049</v>
      </c>
      <c r="G158" s="7">
        <v>20089148.940000001</v>
      </c>
      <c r="H158" s="7">
        <v>1459382.84</v>
      </c>
      <c r="I158" s="7">
        <f t="shared" si="20"/>
        <v>7095387.1038090475</v>
      </c>
      <c r="J158" s="7">
        <v>0</v>
      </c>
      <c r="K158" s="14">
        <f t="shared" si="21"/>
        <v>8430.881202004135</v>
      </c>
      <c r="L158" s="1">
        <v>3441</v>
      </c>
      <c r="M158" s="7">
        <v>32617217.16</v>
      </c>
      <c r="N158" s="7">
        <v>-2442811.7980862125</v>
      </c>
      <c r="O158" s="7">
        <f t="shared" si="22"/>
        <v>30174405.361913789</v>
      </c>
      <c r="P158" s="7">
        <v>20865675.379999999</v>
      </c>
      <c r="Q158" s="7">
        <v>1503164.3252000001</v>
      </c>
      <c r="R158" s="7">
        <f t="shared" si="23"/>
        <v>7805565.6567137903</v>
      </c>
      <c r="S158" s="7">
        <v>0</v>
      </c>
      <c r="T158" s="14">
        <f t="shared" si="24"/>
        <v>8769.080314418421</v>
      </c>
      <c r="U158" s="1">
        <f t="shared" si="26"/>
        <v>43.5</v>
      </c>
      <c r="V158" s="7">
        <f t="shared" si="26"/>
        <v>1242367.9200000018</v>
      </c>
      <c r="W158" s="7">
        <f t="shared" si="26"/>
        <v>288118.55810473626</v>
      </c>
      <c r="X158" s="7">
        <f t="shared" si="25"/>
        <v>1530486.4781047404</v>
      </c>
      <c r="Y158" s="7">
        <f t="shared" si="25"/>
        <v>776526.43999999762</v>
      </c>
      <c r="Z158" s="7">
        <f t="shared" si="25"/>
        <v>43781.485199999996</v>
      </c>
      <c r="AA158" s="7">
        <f t="shared" si="25"/>
        <v>710178.55290474277</v>
      </c>
      <c r="AB158" s="7">
        <f t="shared" si="25"/>
        <v>0</v>
      </c>
      <c r="AC158" s="14">
        <f t="shared" si="25"/>
        <v>338.19911241428599</v>
      </c>
    </row>
    <row r="159" spans="1:29" x14ac:dyDescent="0.25">
      <c r="A159" s="7" t="s">
        <v>208</v>
      </c>
      <c r="B159" s="7" t="s">
        <v>209</v>
      </c>
      <c r="C159" s="1">
        <v>357.9</v>
      </c>
      <c r="D159" s="7">
        <v>4047552.4899999998</v>
      </c>
      <c r="E159" s="7">
        <v>-64435.689999999711</v>
      </c>
      <c r="F159" s="7">
        <f t="shared" si="19"/>
        <v>3983116.8</v>
      </c>
      <c r="G159" s="7">
        <v>3689632.33</v>
      </c>
      <c r="H159" s="7">
        <v>293484.46999999997</v>
      </c>
      <c r="I159" s="7">
        <f t="shared" si="20"/>
        <v>0</v>
      </c>
      <c r="J159" s="7">
        <v>136527.44</v>
      </c>
      <c r="K159" s="14">
        <f t="shared" si="21"/>
        <v>11129.133277451803</v>
      </c>
      <c r="L159" s="1">
        <v>361.2</v>
      </c>
      <c r="M159" s="7">
        <v>4178878.23</v>
      </c>
      <c r="N159" s="7">
        <v>-108.77660000015749</v>
      </c>
      <c r="O159" s="7">
        <f t="shared" si="22"/>
        <v>4178769.4534</v>
      </c>
      <c r="P159" s="7">
        <v>3787973.26</v>
      </c>
      <c r="Q159" s="7">
        <v>390796.19340000005</v>
      </c>
      <c r="R159" s="7">
        <f t="shared" si="23"/>
        <v>0</v>
      </c>
      <c r="S159" s="7">
        <v>45359.600000000006</v>
      </c>
      <c r="T159" s="14">
        <f t="shared" si="24"/>
        <v>11569.129162236988</v>
      </c>
      <c r="U159" s="1">
        <f t="shared" si="26"/>
        <v>3.3000000000000114</v>
      </c>
      <c r="V159" s="7">
        <f t="shared" si="26"/>
        <v>131325.74000000022</v>
      </c>
      <c r="W159" s="7">
        <f t="shared" si="26"/>
        <v>64326.913399999554</v>
      </c>
      <c r="X159" s="7">
        <f t="shared" si="25"/>
        <v>195652.65340000018</v>
      </c>
      <c r="Y159" s="7">
        <f t="shared" si="25"/>
        <v>98340.929999999702</v>
      </c>
      <c r="Z159" s="7">
        <f t="shared" si="25"/>
        <v>97311.723400000075</v>
      </c>
      <c r="AA159" s="7">
        <f t="shared" si="25"/>
        <v>0</v>
      </c>
      <c r="AB159" s="7">
        <f t="shared" si="25"/>
        <v>-91167.84</v>
      </c>
      <c r="AC159" s="14">
        <f t="shared" si="25"/>
        <v>439.9958847851849</v>
      </c>
    </row>
    <row r="160" spans="1:29" x14ac:dyDescent="0.25">
      <c r="A160" s="7" t="s">
        <v>208</v>
      </c>
      <c r="B160" s="7" t="s">
        <v>210</v>
      </c>
      <c r="C160" s="1">
        <v>2301</v>
      </c>
      <c r="D160" s="7">
        <v>19666262.68</v>
      </c>
      <c r="E160" s="7">
        <v>-1711791.2929176888</v>
      </c>
      <c r="F160" s="7">
        <f t="shared" si="19"/>
        <v>17954471.387082312</v>
      </c>
      <c r="G160" s="7">
        <v>5891284.0800000001</v>
      </c>
      <c r="H160" s="7">
        <v>735785.3</v>
      </c>
      <c r="I160" s="7">
        <f t="shared" si="20"/>
        <v>11327402.007082311</v>
      </c>
      <c r="J160" s="7">
        <v>0</v>
      </c>
      <c r="K160" s="14">
        <f t="shared" si="21"/>
        <v>7802.8993424955725</v>
      </c>
      <c r="L160" s="1">
        <v>2279.6999999999998</v>
      </c>
      <c r="M160" s="7">
        <v>20033717.040000003</v>
      </c>
      <c r="N160" s="7">
        <v>-1500391.6521992092</v>
      </c>
      <c r="O160" s="7">
        <f t="shared" si="22"/>
        <v>18533325.387800794</v>
      </c>
      <c r="P160" s="7">
        <v>6067654.5099999998</v>
      </c>
      <c r="Q160" s="7">
        <v>757858.85900000005</v>
      </c>
      <c r="R160" s="7">
        <f t="shared" si="23"/>
        <v>11707812.018800795</v>
      </c>
      <c r="S160" s="7">
        <v>0</v>
      </c>
      <c r="T160" s="14">
        <f t="shared" si="24"/>
        <v>8129.7211860335992</v>
      </c>
      <c r="U160" s="1">
        <f t="shared" si="26"/>
        <v>-21.300000000000182</v>
      </c>
      <c r="V160" s="7">
        <f t="shared" si="26"/>
        <v>367454.36000000313</v>
      </c>
      <c r="W160" s="7">
        <f t="shared" si="26"/>
        <v>211399.64071847964</v>
      </c>
      <c r="X160" s="7">
        <f t="shared" si="25"/>
        <v>578854.00071848184</v>
      </c>
      <c r="Y160" s="7">
        <f t="shared" si="25"/>
        <v>176370.4299999997</v>
      </c>
      <c r="Z160" s="7">
        <f t="shared" si="25"/>
        <v>22073.559000000008</v>
      </c>
      <c r="AA160" s="7">
        <f t="shared" si="25"/>
        <v>380410.01171848364</v>
      </c>
      <c r="AB160" s="7">
        <f t="shared" si="25"/>
        <v>0</v>
      </c>
      <c r="AC160" s="14">
        <f t="shared" si="25"/>
        <v>326.82184353802677</v>
      </c>
    </row>
    <row r="161" spans="1:29" x14ac:dyDescent="0.25">
      <c r="A161" s="7" t="s">
        <v>211</v>
      </c>
      <c r="B161" s="7" t="s">
        <v>212</v>
      </c>
      <c r="C161" s="1">
        <v>362.9</v>
      </c>
      <c r="D161" s="7">
        <v>4045665.0500000003</v>
      </c>
      <c r="E161" s="7">
        <v>-352142.87123777025</v>
      </c>
      <c r="F161" s="7">
        <f t="shared" si="19"/>
        <v>3693522.1787622301</v>
      </c>
      <c r="G161" s="7">
        <v>932287.83</v>
      </c>
      <c r="H161" s="7">
        <v>121698.72</v>
      </c>
      <c r="I161" s="7">
        <f t="shared" si="20"/>
        <v>2639535.6287622298</v>
      </c>
      <c r="J161" s="7">
        <v>0</v>
      </c>
      <c r="K161" s="14">
        <f t="shared" si="21"/>
        <v>10177.796028553956</v>
      </c>
      <c r="L161" s="1">
        <v>364.5</v>
      </c>
      <c r="M161" s="7">
        <v>4165223.69</v>
      </c>
      <c r="N161" s="7">
        <v>-311947.44547606859</v>
      </c>
      <c r="O161" s="7">
        <f t="shared" si="22"/>
        <v>3853276.2445239313</v>
      </c>
      <c r="P161" s="7">
        <v>944587.42</v>
      </c>
      <c r="Q161" s="7">
        <v>125349.6816</v>
      </c>
      <c r="R161" s="7">
        <f t="shared" si="23"/>
        <v>2783339.1429239316</v>
      </c>
      <c r="S161" s="7">
        <v>0</v>
      </c>
      <c r="T161" s="14">
        <f t="shared" si="24"/>
        <v>10571.402591286505</v>
      </c>
      <c r="U161" s="1">
        <f t="shared" si="26"/>
        <v>1.6000000000000227</v>
      </c>
      <c r="V161" s="7">
        <f t="shared" si="26"/>
        <v>119558.63999999966</v>
      </c>
      <c r="W161" s="7">
        <f t="shared" si="26"/>
        <v>40195.425761701656</v>
      </c>
      <c r="X161" s="7">
        <f t="shared" si="25"/>
        <v>159754.0657617012</v>
      </c>
      <c r="Y161" s="7">
        <f t="shared" si="25"/>
        <v>12299.590000000084</v>
      </c>
      <c r="Z161" s="7">
        <f t="shared" si="25"/>
        <v>3650.9615999999951</v>
      </c>
      <c r="AA161" s="7">
        <f t="shared" si="25"/>
        <v>143803.51416170178</v>
      </c>
      <c r="AB161" s="7">
        <f t="shared" si="25"/>
        <v>0</v>
      </c>
      <c r="AC161" s="14">
        <f t="shared" si="25"/>
        <v>393.60656273254972</v>
      </c>
    </row>
    <row r="162" spans="1:29" x14ac:dyDescent="0.25">
      <c r="A162" s="7" t="s">
        <v>211</v>
      </c>
      <c r="B162" s="7" t="s">
        <v>213</v>
      </c>
      <c r="C162" s="1">
        <v>105.6</v>
      </c>
      <c r="D162" s="7">
        <v>1807425.3499999999</v>
      </c>
      <c r="E162" s="7">
        <v>-157321.9592899644</v>
      </c>
      <c r="F162" s="7">
        <f t="shared" si="19"/>
        <v>1650103.3907100353</v>
      </c>
      <c r="G162" s="7">
        <v>455271.9</v>
      </c>
      <c r="H162" s="7">
        <v>59269.75</v>
      </c>
      <c r="I162" s="7">
        <f t="shared" si="20"/>
        <v>1135561.7407100354</v>
      </c>
      <c r="J162" s="7">
        <v>0</v>
      </c>
      <c r="K162" s="14">
        <f t="shared" si="21"/>
        <v>15625.979078693517</v>
      </c>
      <c r="L162" s="1">
        <v>103.6</v>
      </c>
      <c r="M162" s="7">
        <v>1825433.55</v>
      </c>
      <c r="N162" s="7">
        <v>-136712.78548039068</v>
      </c>
      <c r="O162" s="7">
        <f t="shared" si="22"/>
        <v>1688720.7645196093</v>
      </c>
      <c r="P162" s="7">
        <v>467600.57</v>
      </c>
      <c r="Q162" s="7">
        <v>61047.842499999999</v>
      </c>
      <c r="R162" s="7">
        <f t="shared" si="23"/>
        <v>1160072.3520196092</v>
      </c>
      <c r="S162" s="7">
        <v>0</v>
      </c>
      <c r="T162" s="14">
        <f t="shared" si="24"/>
        <v>16300.39347991901</v>
      </c>
      <c r="U162" s="1">
        <f t="shared" si="26"/>
        <v>-2</v>
      </c>
      <c r="V162" s="7">
        <f t="shared" si="26"/>
        <v>18008.200000000186</v>
      </c>
      <c r="W162" s="7">
        <f t="shared" si="26"/>
        <v>20609.173809573724</v>
      </c>
      <c r="X162" s="7">
        <f t="shared" si="25"/>
        <v>38617.373809573939</v>
      </c>
      <c r="Y162" s="7">
        <f t="shared" si="25"/>
        <v>12328.669999999984</v>
      </c>
      <c r="Z162" s="7">
        <f t="shared" si="25"/>
        <v>1778.0924999999988</v>
      </c>
      <c r="AA162" s="7">
        <f t="shared" si="25"/>
        <v>24510.611309573753</v>
      </c>
      <c r="AB162" s="7">
        <f t="shared" si="25"/>
        <v>0</v>
      </c>
      <c r="AC162" s="14">
        <f t="shared" si="25"/>
        <v>674.41440122549284</v>
      </c>
    </row>
    <row r="163" spans="1:29" x14ac:dyDescent="0.25">
      <c r="A163" s="7" t="s">
        <v>211</v>
      </c>
      <c r="B163" s="7" t="s">
        <v>214</v>
      </c>
      <c r="C163" s="1">
        <v>226.3</v>
      </c>
      <c r="D163" s="7">
        <v>3071949.5</v>
      </c>
      <c r="E163" s="7">
        <v>-267388.69972130604</v>
      </c>
      <c r="F163" s="7">
        <f t="shared" si="19"/>
        <v>2804560.8002786939</v>
      </c>
      <c r="G163" s="7">
        <v>466871.61</v>
      </c>
      <c r="H163" s="7">
        <v>60418.27</v>
      </c>
      <c r="I163" s="7">
        <f t="shared" si="20"/>
        <v>2277270.920278694</v>
      </c>
      <c r="J163" s="7">
        <v>0</v>
      </c>
      <c r="K163" s="14">
        <f t="shared" si="21"/>
        <v>12393.110032163913</v>
      </c>
      <c r="L163" s="1">
        <v>223.4</v>
      </c>
      <c r="M163" s="7">
        <v>3135242.56</v>
      </c>
      <c r="N163" s="7">
        <v>-234808.7354558981</v>
      </c>
      <c r="O163" s="7">
        <f t="shared" si="22"/>
        <v>2900433.824544102</v>
      </c>
      <c r="P163" s="7">
        <v>470510.51</v>
      </c>
      <c r="Q163" s="7">
        <v>62230.818099999997</v>
      </c>
      <c r="R163" s="7">
        <f t="shared" si="23"/>
        <v>2367692.4964441024</v>
      </c>
      <c r="S163" s="7">
        <v>0</v>
      </c>
      <c r="T163" s="14">
        <f t="shared" si="24"/>
        <v>12983.141560179507</v>
      </c>
      <c r="U163" s="1">
        <f t="shared" si="26"/>
        <v>-2.9000000000000057</v>
      </c>
      <c r="V163" s="7">
        <f t="shared" si="26"/>
        <v>63293.060000000056</v>
      </c>
      <c r="W163" s="7">
        <f t="shared" si="26"/>
        <v>32579.964265407936</v>
      </c>
      <c r="X163" s="7">
        <f t="shared" si="25"/>
        <v>95873.02426540805</v>
      </c>
      <c r="Y163" s="7">
        <f t="shared" si="25"/>
        <v>3638.9000000000233</v>
      </c>
      <c r="Z163" s="7">
        <f t="shared" si="25"/>
        <v>1812.5481</v>
      </c>
      <c r="AA163" s="7">
        <f t="shared" si="25"/>
        <v>90421.576165408362</v>
      </c>
      <c r="AB163" s="7">
        <f t="shared" si="25"/>
        <v>0</v>
      </c>
      <c r="AC163" s="14">
        <f t="shared" si="25"/>
        <v>590.03152801559372</v>
      </c>
    </row>
    <row r="164" spans="1:29" x14ac:dyDescent="0.25">
      <c r="A164" s="7" t="s">
        <v>211</v>
      </c>
      <c r="B164" s="7" t="s">
        <v>215</v>
      </c>
      <c r="C164" s="1">
        <v>117.6</v>
      </c>
      <c r="D164" s="7">
        <v>1972075.05</v>
      </c>
      <c r="E164" s="7">
        <v>-171653.40230115424</v>
      </c>
      <c r="F164" s="7">
        <f t="shared" si="19"/>
        <v>1800421.6476988457</v>
      </c>
      <c r="G164" s="7">
        <v>313716.47999999998</v>
      </c>
      <c r="H164" s="7">
        <v>33098.089999999997</v>
      </c>
      <c r="I164" s="7">
        <f t="shared" si="20"/>
        <v>1453607.0776988456</v>
      </c>
      <c r="J164" s="7">
        <v>0</v>
      </c>
      <c r="K164" s="14">
        <f t="shared" si="21"/>
        <v>15309.707888595627</v>
      </c>
      <c r="L164" s="1">
        <v>119.3</v>
      </c>
      <c r="M164" s="7">
        <v>2048419.25</v>
      </c>
      <c r="N164" s="7">
        <v>-153412.92565766242</v>
      </c>
      <c r="O164" s="7">
        <f t="shared" si="22"/>
        <v>1895006.3243423377</v>
      </c>
      <c r="P164" s="7">
        <v>331313.06</v>
      </c>
      <c r="Q164" s="7">
        <v>34091.032699999996</v>
      </c>
      <c r="R164" s="7">
        <f t="shared" si="23"/>
        <v>1529602.2316423375</v>
      </c>
      <c r="S164" s="7">
        <v>0</v>
      </c>
      <c r="T164" s="14">
        <f t="shared" si="24"/>
        <v>15884.378242601322</v>
      </c>
      <c r="U164" s="1">
        <f t="shared" si="26"/>
        <v>1.7000000000000028</v>
      </c>
      <c r="V164" s="7">
        <f t="shared" si="26"/>
        <v>76344.199999999953</v>
      </c>
      <c r="W164" s="7">
        <f t="shared" si="26"/>
        <v>18240.476643491827</v>
      </c>
      <c r="X164" s="7">
        <f t="shared" si="25"/>
        <v>94584.676643491955</v>
      </c>
      <c r="Y164" s="7">
        <f t="shared" si="25"/>
        <v>17596.580000000016</v>
      </c>
      <c r="Z164" s="7">
        <f t="shared" si="25"/>
        <v>992.9426999999996</v>
      </c>
      <c r="AA164" s="7">
        <f t="shared" si="25"/>
        <v>75995.153943491867</v>
      </c>
      <c r="AB164" s="7">
        <f t="shared" si="25"/>
        <v>0</v>
      </c>
      <c r="AC164" s="14">
        <f t="shared" si="25"/>
        <v>574.67035400569512</v>
      </c>
    </row>
    <row r="165" spans="1:29" x14ac:dyDescent="0.25">
      <c r="A165" s="7" t="s">
        <v>211</v>
      </c>
      <c r="B165" s="7" t="s">
        <v>216</v>
      </c>
      <c r="C165" s="1">
        <v>93.5</v>
      </c>
      <c r="D165" s="7">
        <v>1627240.23</v>
      </c>
      <c r="E165" s="7">
        <v>-141638.28189034326</v>
      </c>
      <c r="F165" s="7">
        <f t="shared" si="19"/>
        <v>1485601.9481096568</v>
      </c>
      <c r="G165" s="7">
        <v>835567.78</v>
      </c>
      <c r="H165" s="7">
        <v>94422.11</v>
      </c>
      <c r="I165" s="7">
        <f t="shared" si="20"/>
        <v>555612.05810965679</v>
      </c>
      <c r="J165" s="7">
        <v>0</v>
      </c>
      <c r="K165" s="14">
        <f t="shared" si="21"/>
        <v>15888.790888873335</v>
      </c>
      <c r="L165" s="1">
        <v>93.4</v>
      </c>
      <c r="M165" s="7">
        <v>1669387.87</v>
      </c>
      <c r="N165" s="7">
        <v>-125026.00587946702</v>
      </c>
      <c r="O165" s="7">
        <f t="shared" si="22"/>
        <v>1544361.864120533</v>
      </c>
      <c r="P165" s="7">
        <v>877355.34</v>
      </c>
      <c r="Q165" s="7">
        <v>97254.773300000001</v>
      </c>
      <c r="R165" s="7">
        <f t="shared" si="23"/>
        <v>569751.75082053302</v>
      </c>
      <c r="S165" s="7">
        <v>0</v>
      </c>
      <c r="T165" s="14">
        <f t="shared" si="24"/>
        <v>16534.92359872091</v>
      </c>
      <c r="U165" s="1">
        <f t="shared" si="26"/>
        <v>-9.9999999999994316E-2</v>
      </c>
      <c r="V165" s="7">
        <f t="shared" si="26"/>
        <v>42147.64000000013</v>
      </c>
      <c r="W165" s="7">
        <f t="shared" si="26"/>
        <v>16612.276010876245</v>
      </c>
      <c r="X165" s="7">
        <f t="shared" si="25"/>
        <v>58759.916010876186</v>
      </c>
      <c r="Y165" s="7">
        <f t="shared" si="25"/>
        <v>41787.559999999939</v>
      </c>
      <c r="Z165" s="7">
        <f t="shared" si="25"/>
        <v>2832.6633000000002</v>
      </c>
      <c r="AA165" s="7">
        <f t="shared" si="25"/>
        <v>14139.692710876232</v>
      </c>
      <c r="AB165" s="7">
        <f t="shared" si="25"/>
        <v>0</v>
      </c>
      <c r="AC165" s="14">
        <f t="shared" si="25"/>
        <v>646.13270984757582</v>
      </c>
    </row>
    <row r="166" spans="1:29" x14ac:dyDescent="0.25">
      <c r="A166" s="7" t="s">
        <v>217</v>
      </c>
      <c r="B166" s="7" t="s">
        <v>218</v>
      </c>
      <c r="C166" s="1">
        <v>1857.6999999999998</v>
      </c>
      <c r="D166" s="7">
        <v>16286430.67</v>
      </c>
      <c r="E166" s="7">
        <v>-1417603.8766107645</v>
      </c>
      <c r="F166" s="7">
        <f t="shared" si="19"/>
        <v>14868826.793389235</v>
      </c>
      <c r="G166" s="7">
        <v>6496282.1699999999</v>
      </c>
      <c r="H166" s="7">
        <v>549365.17000000004</v>
      </c>
      <c r="I166" s="7">
        <f t="shared" si="20"/>
        <v>7823179.4533892348</v>
      </c>
      <c r="J166" s="7">
        <v>0</v>
      </c>
      <c r="K166" s="14">
        <f t="shared" si="21"/>
        <v>8003.8901832315423</v>
      </c>
      <c r="L166" s="1">
        <v>1851.9</v>
      </c>
      <c r="M166" s="7">
        <v>16680022.83</v>
      </c>
      <c r="N166" s="7">
        <v>-1249222.3466396842</v>
      </c>
      <c r="O166" s="7">
        <f t="shared" si="22"/>
        <v>15430800.483360317</v>
      </c>
      <c r="P166" s="7">
        <v>6828089.4800000004</v>
      </c>
      <c r="Q166" s="7">
        <v>565846.12510000006</v>
      </c>
      <c r="R166" s="7">
        <f t="shared" si="23"/>
        <v>8036864.8782603163</v>
      </c>
      <c r="S166" s="7">
        <v>0</v>
      </c>
      <c r="T166" s="14">
        <f t="shared" si="24"/>
        <v>8332.4156182084971</v>
      </c>
      <c r="U166" s="1">
        <f t="shared" si="26"/>
        <v>-5.7999999999997272</v>
      </c>
      <c r="V166" s="7">
        <f t="shared" si="26"/>
        <v>393592.16000000015</v>
      </c>
      <c r="W166" s="7">
        <f t="shared" si="26"/>
        <v>168381.52997108037</v>
      </c>
      <c r="X166" s="7">
        <f t="shared" si="25"/>
        <v>561973.68997108191</v>
      </c>
      <c r="Y166" s="7">
        <f t="shared" si="25"/>
        <v>331807.31000000052</v>
      </c>
      <c r="Z166" s="7">
        <f t="shared" si="25"/>
        <v>16480.955100000021</v>
      </c>
      <c r="AA166" s="7">
        <f t="shared" si="25"/>
        <v>213685.42487108149</v>
      </c>
      <c r="AB166" s="7">
        <f t="shared" si="25"/>
        <v>0</v>
      </c>
      <c r="AC166" s="14">
        <f t="shared" si="25"/>
        <v>328.52543497695478</v>
      </c>
    </row>
    <row r="167" spans="1:29" x14ac:dyDescent="0.25">
      <c r="A167" s="7" t="s">
        <v>217</v>
      </c>
      <c r="B167" s="7" t="s">
        <v>219</v>
      </c>
      <c r="C167" s="1">
        <v>1911.4</v>
      </c>
      <c r="D167" s="7">
        <v>16332887.74</v>
      </c>
      <c r="E167" s="7">
        <v>-1421647.5939766136</v>
      </c>
      <c r="F167" s="7">
        <f t="shared" si="19"/>
        <v>14911240.146023387</v>
      </c>
      <c r="G167" s="7">
        <v>8518421.8399999999</v>
      </c>
      <c r="H167" s="7">
        <v>543511.34</v>
      </c>
      <c r="I167" s="7">
        <f t="shared" si="20"/>
        <v>5849306.9660233874</v>
      </c>
      <c r="J167" s="7">
        <v>0</v>
      </c>
      <c r="K167" s="14">
        <f t="shared" si="21"/>
        <v>7801.2138464075479</v>
      </c>
      <c r="L167" s="1">
        <v>1932.1</v>
      </c>
      <c r="M167" s="7">
        <v>16937167.890000001</v>
      </c>
      <c r="N167" s="7">
        <v>-1268480.7948177196</v>
      </c>
      <c r="O167" s="7">
        <f t="shared" si="22"/>
        <v>15668687.095182281</v>
      </c>
      <c r="P167" s="7">
        <v>10927156.35</v>
      </c>
      <c r="Q167" s="7">
        <v>559816.68019999994</v>
      </c>
      <c r="R167" s="7">
        <f t="shared" si="23"/>
        <v>4181714.0649822815</v>
      </c>
      <c r="S167" s="7">
        <v>0</v>
      </c>
      <c r="T167" s="14">
        <f t="shared" si="24"/>
        <v>8109.666733182693</v>
      </c>
      <c r="U167" s="1">
        <f t="shared" si="26"/>
        <v>20.699999999999818</v>
      </c>
      <c r="V167" s="7">
        <f t="shared" si="26"/>
        <v>604280.15000000037</v>
      </c>
      <c r="W167" s="7">
        <f t="shared" si="26"/>
        <v>153166.79915889399</v>
      </c>
      <c r="X167" s="7">
        <f t="shared" si="25"/>
        <v>757446.9491588939</v>
      </c>
      <c r="Y167" s="7">
        <f t="shared" si="25"/>
        <v>2408734.5099999998</v>
      </c>
      <c r="Z167" s="7">
        <f t="shared" si="25"/>
        <v>16305.340199999977</v>
      </c>
      <c r="AA167" s="7">
        <f t="shared" si="25"/>
        <v>-1667592.9010411059</v>
      </c>
      <c r="AB167" s="7">
        <f t="shared" si="25"/>
        <v>0</v>
      </c>
      <c r="AC167" s="14">
        <f t="shared" si="25"/>
        <v>308.45288677514509</v>
      </c>
    </row>
    <row r="168" spans="1:29" x14ac:dyDescent="0.25">
      <c r="A168" s="7" t="s">
        <v>217</v>
      </c>
      <c r="B168" s="7" t="s">
        <v>220</v>
      </c>
      <c r="C168" s="1">
        <v>2347</v>
      </c>
      <c r="D168" s="7">
        <v>20006938.68</v>
      </c>
      <c r="E168" s="7">
        <v>-1741444.4212214763</v>
      </c>
      <c r="F168" s="7">
        <f t="shared" si="19"/>
        <v>18265494.258778524</v>
      </c>
      <c r="G168" s="7">
        <v>12767603.77</v>
      </c>
      <c r="H168" s="7">
        <v>831599.99</v>
      </c>
      <c r="I168" s="7">
        <f t="shared" si="20"/>
        <v>4666290.4987785239</v>
      </c>
      <c r="J168" s="7">
        <v>0</v>
      </c>
      <c r="K168" s="14">
        <f t="shared" si="21"/>
        <v>7782.4858367185871</v>
      </c>
      <c r="L168" s="1">
        <v>2404.1</v>
      </c>
      <c r="M168" s="7">
        <v>21032468.870000001</v>
      </c>
      <c r="N168" s="7">
        <v>-1575191.4961502189</v>
      </c>
      <c r="O168" s="7">
        <f t="shared" si="22"/>
        <v>19457277.373849783</v>
      </c>
      <c r="P168" s="7">
        <v>13395604.07</v>
      </c>
      <c r="Q168" s="7">
        <v>783253.01459999999</v>
      </c>
      <c r="R168" s="7">
        <f t="shared" si="23"/>
        <v>5278420.2892497825</v>
      </c>
      <c r="S168" s="7">
        <v>0</v>
      </c>
      <c r="T168" s="14">
        <f t="shared" si="24"/>
        <v>8093.3727273615004</v>
      </c>
      <c r="U168" s="1">
        <f t="shared" si="26"/>
        <v>57.099999999999909</v>
      </c>
      <c r="V168" s="7">
        <f t="shared" si="26"/>
        <v>1025530.1900000013</v>
      </c>
      <c r="W168" s="7">
        <f t="shared" si="26"/>
        <v>166252.9250712574</v>
      </c>
      <c r="X168" s="7">
        <f t="shared" si="25"/>
        <v>1191783.1150712594</v>
      </c>
      <c r="Y168" s="7">
        <f t="shared" si="25"/>
        <v>628000.30000000075</v>
      </c>
      <c r="Z168" s="7">
        <f t="shared" si="25"/>
        <v>-48346.975399999996</v>
      </c>
      <c r="AA168" s="7">
        <f t="shared" si="25"/>
        <v>612129.79047125857</v>
      </c>
      <c r="AB168" s="7">
        <f t="shared" si="25"/>
        <v>0</v>
      </c>
      <c r="AC168" s="14">
        <f t="shared" si="25"/>
        <v>310.88689064291339</v>
      </c>
    </row>
    <row r="169" spans="1:29" x14ac:dyDescent="0.25">
      <c r="A169" s="7" t="s">
        <v>217</v>
      </c>
      <c r="B169" s="7" t="s">
        <v>221</v>
      </c>
      <c r="C169" s="1">
        <v>6430</v>
      </c>
      <c r="D169" s="7">
        <v>54347838.899999999</v>
      </c>
      <c r="E169" s="7">
        <v>-4730545.8556965264</v>
      </c>
      <c r="F169" s="7">
        <f t="shared" si="19"/>
        <v>49617293.044303469</v>
      </c>
      <c r="G169" s="7">
        <v>26712092.949999999</v>
      </c>
      <c r="H169" s="7">
        <v>1429965.54</v>
      </c>
      <c r="I169" s="7">
        <f t="shared" si="20"/>
        <v>21475234.554303471</v>
      </c>
      <c r="J169" s="7">
        <v>0</v>
      </c>
      <c r="K169" s="14">
        <f t="shared" si="21"/>
        <v>7716.530800047196</v>
      </c>
      <c r="L169" s="1">
        <v>6875.6</v>
      </c>
      <c r="M169" s="7">
        <v>59666594.309999995</v>
      </c>
      <c r="N169" s="7">
        <v>-4468629.552825151</v>
      </c>
      <c r="O169" s="7">
        <f t="shared" si="22"/>
        <v>55197964.757174842</v>
      </c>
      <c r="P169" s="7">
        <v>30935607.719999999</v>
      </c>
      <c r="Q169" s="7">
        <v>1472864.5061999999</v>
      </c>
      <c r="R169" s="7">
        <f t="shared" si="23"/>
        <v>22789492.530974843</v>
      </c>
      <c r="S169" s="7">
        <v>0</v>
      </c>
      <c r="T169" s="14">
        <f t="shared" si="24"/>
        <v>8028.0942400917502</v>
      </c>
      <c r="U169" s="1">
        <f t="shared" si="26"/>
        <v>445.60000000000036</v>
      </c>
      <c r="V169" s="7">
        <f t="shared" si="26"/>
        <v>5318755.4099999964</v>
      </c>
      <c r="W169" s="7">
        <f t="shared" si="26"/>
        <v>261916.30287137534</v>
      </c>
      <c r="X169" s="7">
        <f t="shared" si="25"/>
        <v>5580671.7128713727</v>
      </c>
      <c r="Y169" s="7">
        <f t="shared" si="25"/>
        <v>4223514.7699999996</v>
      </c>
      <c r="Z169" s="7">
        <f t="shared" si="25"/>
        <v>42898.966199999908</v>
      </c>
      <c r="AA169" s="7">
        <f t="shared" si="25"/>
        <v>1314257.9766713716</v>
      </c>
      <c r="AB169" s="7">
        <f t="shared" si="25"/>
        <v>0</v>
      </c>
      <c r="AC169" s="14">
        <f t="shared" si="25"/>
        <v>311.56344004455423</v>
      </c>
    </row>
    <row r="170" spans="1:29" x14ac:dyDescent="0.25">
      <c r="A170" s="7" t="s">
        <v>217</v>
      </c>
      <c r="B170" s="7" t="s">
        <v>222</v>
      </c>
      <c r="C170" s="1">
        <v>3789.9</v>
      </c>
      <c r="D170" s="7">
        <v>32033106.476999998</v>
      </c>
      <c r="E170" s="7">
        <v>-2788226.3979011299</v>
      </c>
      <c r="F170" s="7">
        <f t="shared" si="19"/>
        <v>29244880.079098869</v>
      </c>
      <c r="G170" s="7">
        <v>10210692.140000001</v>
      </c>
      <c r="H170" s="7">
        <v>519490.72</v>
      </c>
      <c r="I170" s="7">
        <f t="shared" si="20"/>
        <v>18514697.21909887</v>
      </c>
      <c r="J170" s="7">
        <v>0</v>
      </c>
      <c r="K170" s="14">
        <f t="shared" si="21"/>
        <v>7716.530800047196</v>
      </c>
      <c r="L170" s="1">
        <v>3939.2</v>
      </c>
      <c r="M170" s="7">
        <v>34184456.380000003</v>
      </c>
      <c r="N170" s="7">
        <v>-2560187.552070966</v>
      </c>
      <c r="O170" s="7">
        <f t="shared" si="22"/>
        <v>31624268.827929035</v>
      </c>
      <c r="P170" s="7">
        <v>13720108.16</v>
      </c>
      <c r="Q170" s="7">
        <v>535075.44160000002</v>
      </c>
      <c r="R170" s="7">
        <f t="shared" si="23"/>
        <v>17369085.226329036</v>
      </c>
      <c r="S170" s="7">
        <v>0</v>
      </c>
      <c r="T170" s="14">
        <f t="shared" si="24"/>
        <v>8028.0942394214653</v>
      </c>
      <c r="U170" s="1">
        <f t="shared" si="26"/>
        <v>149.29999999999973</v>
      </c>
      <c r="V170" s="7">
        <f t="shared" si="26"/>
        <v>2151349.9030000046</v>
      </c>
      <c r="W170" s="7">
        <f t="shared" si="26"/>
        <v>228038.84583016392</v>
      </c>
      <c r="X170" s="7">
        <f t="shared" si="25"/>
        <v>2379388.7488301657</v>
      </c>
      <c r="Y170" s="7">
        <f t="shared" si="25"/>
        <v>3509416.0199999996</v>
      </c>
      <c r="Z170" s="7">
        <f t="shared" si="25"/>
        <v>15584.721600000048</v>
      </c>
      <c r="AA170" s="7">
        <f t="shared" si="25"/>
        <v>-1145611.9927698337</v>
      </c>
      <c r="AB170" s="7">
        <f t="shared" si="25"/>
        <v>0</v>
      </c>
      <c r="AC170" s="14">
        <f t="shared" si="25"/>
        <v>311.56343937426936</v>
      </c>
    </row>
    <row r="171" spans="1:29" x14ac:dyDescent="0.25">
      <c r="A171" s="7" t="s">
        <v>217</v>
      </c>
      <c r="B171" s="7" t="s">
        <v>223</v>
      </c>
      <c r="C171" s="1">
        <v>21751.4</v>
      </c>
      <c r="D171" s="7">
        <v>190056889.82000002</v>
      </c>
      <c r="E171" s="7">
        <v>-16542936.217553491</v>
      </c>
      <c r="F171" s="7">
        <f t="shared" si="19"/>
        <v>173513953.60244653</v>
      </c>
      <c r="G171" s="7">
        <v>45402811.520000003</v>
      </c>
      <c r="H171" s="7">
        <v>2628976.75</v>
      </c>
      <c r="I171" s="7">
        <f t="shared" si="20"/>
        <v>125482165.33244652</v>
      </c>
      <c r="J171" s="7">
        <v>0</v>
      </c>
      <c r="K171" s="14">
        <f t="shared" si="21"/>
        <v>7977.139568140281</v>
      </c>
      <c r="L171" s="1">
        <v>21874.6</v>
      </c>
      <c r="M171" s="7">
        <v>196328015.31999999</v>
      </c>
      <c r="N171" s="7">
        <v>-14703657.573420854</v>
      </c>
      <c r="O171" s="7">
        <f t="shared" si="22"/>
        <v>181624357.74657914</v>
      </c>
      <c r="P171" s="7">
        <v>56346587.859999999</v>
      </c>
      <c r="Q171" s="7">
        <v>2707846.0525000002</v>
      </c>
      <c r="R171" s="7">
        <f t="shared" si="23"/>
        <v>122569923.83407915</v>
      </c>
      <c r="S171" s="7">
        <v>0</v>
      </c>
      <c r="T171" s="14">
        <f t="shared" si="24"/>
        <v>8302.9796086136048</v>
      </c>
      <c r="U171" s="1">
        <f t="shared" si="26"/>
        <v>123.19999999999709</v>
      </c>
      <c r="V171" s="7">
        <f t="shared" si="26"/>
        <v>6271125.4999999702</v>
      </c>
      <c r="W171" s="7">
        <f t="shared" si="26"/>
        <v>1839278.6441326365</v>
      </c>
      <c r="X171" s="7">
        <f t="shared" si="25"/>
        <v>8110404.1441326141</v>
      </c>
      <c r="Y171" s="7">
        <f t="shared" si="25"/>
        <v>10943776.339999996</v>
      </c>
      <c r="Z171" s="7">
        <f t="shared" si="25"/>
        <v>78869.302500000224</v>
      </c>
      <c r="AA171" s="7">
        <f t="shared" si="25"/>
        <v>-2912241.4983673692</v>
      </c>
      <c r="AB171" s="7">
        <f t="shared" si="25"/>
        <v>0</v>
      </c>
      <c r="AC171" s="14">
        <f t="shared" si="25"/>
        <v>325.84004047332382</v>
      </c>
    </row>
    <row r="172" spans="1:29" x14ac:dyDescent="0.25">
      <c r="A172" s="7" t="s">
        <v>217</v>
      </c>
      <c r="B172" s="7" t="s">
        <v>206</v>
      </c>
      <c r="C172" s="1">
        <v>1118.3000000000002</v>
      </c>
      <c r="D172" s="7">
        <v>10153187.199999999</v>
      </c>
      <c r="E172" s="7">
        <v>-400.00999999861233</v>
      </c>
      <c r="F172" s="7">
        <f t="shared" si="19"/>
        <v>10152787.190000001</v>
      </c>
      <c r="G172" s="7">
        <v>9648330.7200000007</v>
      </c>
      <c r="H172" s="7">
        <v>504456.47</v>
      </c>
      <c r="I172" s="7">
        <f t="shared" si="20"/>
        <v>6.9849193096160889E-10</v>
      </c>
      <c r="J172" s="7">
        <v>403788.05</v>
      </c>
      <c r="K172" s="14">
        <f t="shared" si="21"/>
        <v>9078.7688366270231</v>
      </c>
      <c r="L172" s="1">
        <v>1110</v>
      </c>
      <c r="M172" s="7">
        <v>10353434.949999999</v>
      </c>
      <c r="N172" s="7">
        <v>-1626.0458999990369</v>
      </c>
      <c r="O172" s="7">
        <f t="shared" si="22"/>
        <v>10351808.904100001</v>
      </c>
      <c r="P172" s="7">
        <v>9832218.7400000002</v>
      </c>
      <c r="Q172" s="7">
        <v>519590.16409999999</v>
      </c>
      <c r="R172" s="7">
        <f t="shared" si="23"/>
        <v>6.4028427004814148E-10</v>
      </c>
      <c r="S172" s="7">
        <v>1122.4799999999814</v>
      </c>
      <c r="T172" s="14">
        <f t="shared" si="24"/>
        <v>9325.9539676576587</v>
      </c>
      <c r="U172" s="1">
        <f t="shared" si="26"/>
        <v>-8.3000000000001819</v>
      </c>
      <c r="V172" s="7">
        <f t="shared" si="26"/>
        <v>200247.75</v>
      </c>
      <c r="W172" s="7">
        <f t="shared" si="26"/>
        <v>-1226.0359000004246</v>
      </c>
      <c r="X172" s="7">
        <f t="shared" si="25"/>
        <v>199021.71409999952</v>
      </c>
      <c r="Y172" s="7">
        <f t="shared" si="25"/>
        <v>183888.01999999955</v>
      </c>
      <c r="Z172" s="7">
        <f t="shared" si="25"/>
        <v>15133.694100000022</v>
      </c>
      <c r="AA172" s="7">
        <f t="shared" si="25"/>
        <v>-5.8207660913467407E-11</v>
      </c>
      <c r="AB172" s="7">
        <f t="shared" si="25"/>
        <v>-402665.57</v>
      </c>
      <c r="AC172" s="14">
        <f t="shared" si="25"/>
        <v>247.1851310306356</v>
      </c>
    </row>
    <row r="173" spans="1:29" x14ac:dyDescent="0.25">
      <c r="A173" s="7" t="s">
        <v>217</v>
      </c>
      <c r="B173" s="7" t="s">
        <v>224</v>
      </c>
      <c r="C173" s="1">
        <v>2325.5</v>
      </c>
      <c r="D173" s="7">
        <v>21125241.030000001</v>
      </c>
      <c r="E173" s="7">
        <v>-1838783.720341394</v>
      </c>
      <c r="F173" s="7">
        <f t="shared" si="19"/>
        <v>19286457.309658606</v>
      </c>
      <c r="G173" s="7">
        <v>15404064.76</v>
      </c>
      <c r="H173" s="7">
        <v>894207.96</v>
      </c>
      <c r="I173" s="7">
        <f t="shared" si="20"/>
        <v>2988184.5896586059</v>
      </c>
      <c r="J173" s="7">
        <v>0</v>
      </c>
      <c r="K173" s="14">
        <f t="shared" si="21"/>
        <v>8293.4669144952077</v>
      </c>
      <c r="L173" s="1">
        <v>2368.8000000000002</v>
      </c>
      <c r="M173" s="7">
        <v>22093771.359999999</v>
      </c>
      <c r="N173" s="7">
        <v>-1654675.966918916</v>
      </c>
      <c r="O173" s="7">
        <f t="shared" si="22"/>
        <v>20439095.393081084</v>
      </c>
      <c r="P173" s="7">
        <v>18926204.16</v>
      </c>
      <c r="Q173" s="7">
        <v>857178.44239999994</v>
      </c>
      <c r="R173" s="7">
        <f t="shared" si="23"/>
        <v>655712.7906810838</v>
      </c>
      <c r="S173" s="7">
        <v>0</v>
      </c>
      <c r="T173" s="14">
        <f t="shared" si="24"/>
        <v>8628.4597235229157</v>
      </c>
      <c r="U173" s="1">
        <f t="shared" si="26"/>
        <v>43.300000000000182</v>
      </c>
      <c r="V173" s="7">
        <f t="shared" si="26"/>
        <v>968530.32999999821</v>
      </c>
      <c r="W173" s="7">
        <f t="shared" si="26"/>
        <v>184107.75342247798</v>
      </c>
      <c r="X173" s="7">
        <f t="shared" si="25"/>
        <v>1152638.0834224783</v>
      </c>
      <c r="Y173" s="7">
        <f t="shared" si="25"/>
        <v>3522139.4000000004</v>
      </c>
      <c r="Z173" s="7">
        <f t="shared" si="25"/>
        <v>-37029.517600000021</v>
      </c>
      <c r="AA173" s="7">
        <f t="shared" si="25"/>
        <v>-2332471.7989775222</v>
      </c>
      <c r="AB173" s="7">
        <f t="shared" si="25"/>
        <v>0</v>
      </c>
      <c r="AC173" s="14">
        <f t="shared" si="25"/>
        <v>334.99280902770806</v>
      </c>
    </row>
    <row r="174" spans="1:29" x14ac:dyDescent="0.25">
      <c r="A174" s="7" t="s">
        <v>217</v>
      </c>
      <c r="B174" s="7" t="s">
        <v>225</v>
      </c>
      <c r="C174" s="1">
        <v>924.4</v>
      </c>
      <c r="D174" s="7">
        <v>8487219.4000000004</v>
      </c>
      <c r="E174" s="7">
        <v>-738744.74812018999</v>
      </c>
      <c r="F174" s="7">
        <f t="shared" si="19"/>
        <v>7748474.6518798107</v>
      </c>
      <c r="G174" s="7">
        <v>3004892.69</v>
      </c>
      <c r="H174" s="7">
        <v>242632.13</v>
      </c>
      <c r="I174" s="7">
        <f t="shared" si="20"/>
        <v>4500949.8318798104</v>
      </c>
      <c r="J174" s="7">
        <v>0</v>
      </c>
      <c r="K174" s="14">
        <f t="shared" si="21"/>
        <v>8382.1664343139455</v>
      </c>
      <c r="L174" s="1">
        <v>951.3</v>
      </c>
      <c r="M174" s="7">
        <v>8928169.2799999993</v>
      </c>
      <c r="N174" s="7">
        <v>-668660.27060215583</v>
      </c>
      <c r="O174" s="7">
        <f t="shared" si="22"/>
        <v>8259509.0093978439</v>
      </c>
      <c r="P174" s="7">
        <v>2936735.31</v>
      </c>
      <c r="Q174" s="7">
        <v>249911.09390000001</v>
      </c>
      <c r="R174" s="7">
        <f t="shared" si="23"/>
        <v>5072862.6054978436</v>
      </c>
      <c r="S174" s="7">
        <v>0</v>
      </c>
      <c r="T174" s="14">
        <f t="shared" si="24"/>
        <v>8682.3389145357341</v>
      </c>
      <c r="U174" s="1">
        <f t="shared" si="26"/>
        <v>26.899999999999977</v>
      </c>
      <c r="V174" s="7">
        <f t="shared" si="26"/>
        <v>440949.87999999896</v>
      </c>
      <c r="W174" s="7">
        <f t="shared" si="26"/>
        <v>70084.477518034168</v>
      </c>
      <c r="X174" s="7">
        <f t="shared" si="25"/>
        <v>511034.35751803312</v>
      </c>
      <c r="Y174" s="7">
        <f t="shared" si="25"/>
        <v>-68157.379999999888</v>
      </c>
      <c r="Z174" s="7">
        <f t="shared" si="25"/>
        <v>7278.9639000000025</v>
      </c>
      <c r="AA174" s="7">
        <f t="shared" si="25"/>
        <v>571912.77361803316</v>
      </c>
      <c r="AB174" s="7">
        <f t="shared" si="25"/>
        <v>0</v>
      </c>
      <c r="AC174" s="14">
        <f t="shared" si="25"/>
        <v>300.17248022178865</v>
      </c>
    </row>
    <row r="175" spans="1:29" x14ac:dyDescent="0.25">
      <c r="A175" s="7" t="s">
        <v>217</v>
      </c>
      <c r="B175" s="7" t="s">
        <v>226</v>
      </c>
      <c r="C175" s="1">
        <v>167.5</v>
      </c>
      <c r="D175" s="7">
        <v>2548848.9099999997</v>
      </c>
      <c r="E175" s="7">
        <v>-221856.96601814847</v>
      </c>
      <c r="F175" s="7">
        <f t="shared" si="19"/>
        <v>2326991.9439818515</v>
      </c>
      <c r="G175" s="7">
        <v>1287140.8999999999</v>
      </c>
      <c r="H175" s="7">
        <v>121280.94</v>
      </c>
      <c r="I175" s="7">
        <f t="shared" si="20"/>
        <v>918570.1039818516</v>
      </c>
      <c r="J175" s="7">
        <v>0</v>
      </c>
      <c r="K175" s="14">
        <f t="shared" si="21"/>
        <v>13892.489217802098</v>
      </c>
      <c r="L175" s="1">
        <v>172.6</v>
      </c>
      <c r="M175" s="7">
        <v>2671152.7199999997</v>
      </c>
      <c r="N175" s="7">
        <v>-200051.50491220129</v>
      </c>
      <c r="O175" s="7">
        <f t="shared" si="22"/>
        <v>2471101.2150877984</v>
      </c>
      <c r="P175" s="7">
        <v>1334263.78</v>
      </c>
      <c r="Q175" s="7">
        <v>124919.3682</v>
      </c>
      <c r="R175" s="7">
        <f t="shared" si="23"/>
        <v>1011918.0668877984</v>
      </c>
      <c r="S175" s="7">
        <v>0</v>
      </c>
      <c r="T175" s="14">
        <f t="shared" si="24"/>
        <v>14316.924768758972</v>
      </c>
      <c r="U175" s="1">
        <f t="shared" si="26"/>
        <v>5.0999999999999943</v>
      </c>
      <c r="V175" s="7">
        <f t="shared" si="26"/>
        <v>122303.81000000006</v>
      </c>
      <c r="W175" s="7">
        <f t="shared" si="26"/>
        <v>21805.461105947179</v>
      </c>
      <c r="X175" s="7">
        <f t="shared" si="25"/>
        <v>144109.27110594697</v>
      </c>
      <c r="Y175" s="7">
        <f t="shared" si="25"/>
        <v>47122.880000000121</v>
      </c>
      <c r="Z175" s="7">
        <f t="shared" si="25"/>
        <v>3638.4281999999948</v>
      </c>
      <c r="AA175" s="7">
        <f t="shared" si="25"/>
        <v>93347.96290594677</v>
      </c>
      <c r="AB175" s="7">
        <f t="shared" si="25"/>
        <v>0</v>
      </c>
      <c r="AC175" s="14">
        <f t="shared" si="25"/>
        <v>424.43555095687407</v>
      </c>
    </row>
    <row r="176" spans="1:29" x14ac:dyDescent="0.25">
      <c r="A176" s="7" t="s">
        <v>217</v>
      </c>
      <c r="B176" s="7" t="s">
        <v>227</v>
      </c>
      <c r="C176" s="1">
        <v>194.20000000000002</v>
      </c>
      <c r="D176" s="7">
        <v>2777035.23</v>
      </c>
      <c r="E176" s="7">
        <v>-241718.76498293938</v>
      </c>
      <c r="F176" s="7">
        <f t="shared" si="19"/>
        <v>2535316.4650170607</v>
      </c>
      <c r="G176" s="7">
        <v>2108230.0699999998</v>
      </c>
      <c r="H176" s="7">
        <v>132362.91</v>
      </c>
      <c r="I176" s="7">
        <f t="shared" si="20"/>
        <v>294723.48501706088</v>
      </c>
      <c r="J176" s="7">
        <v>0</v>
      </c>
      <c r="K176" s="14">
        <f t="shared" si="21"/>
        <v>13055.182621097119</v>
      </c>
      <c r="L176" s="1">
        <v>200.5</v>
      </c>
      <c r="M176" s="7">
        <v>2907541.53</v>
      </c>
      <c r="N176" s="7">
        <v>-217755.44854328819</v>
      </c>
      <c r="O176" s="7">
        <f t="shared" si="22"/>
        <v>2689786.0814567115</v>
      </c>
      <c r="P176" s="7">
        <v>2428735.2000000002</v>
      </c>
      <c r="Q176" s="7">
        <v>136333.79730000001</v>
      </c>
      <c r="R176" s="7">
        <f t="shared" si="23"/>
        <v>124717.08415671132</v>
      </c>
      <c r="S176" s="7">
        <v>0</v>
      </c>
      <c r="T176" s="14">
        <f t="shared" si="24"/>
        <v>13415.391927464896</v>
      </c>
      <c r="U176" s="1">
        <f t="shared" si="26"/>
        <v>6.2999999999999829</v>
      </c>
      <c r="V176" s="7">
        <f t="shared" si="26"/>
        <v>130506.29999999981</v>
      </c>
      <c r="W176" s="7">
        <f t="shared" si="26"/>
        <v>23963.316439651186</v>
      </c>
      <c r="X176" s="7">
        <f t="shared" si="25"/>
        <v>154469.61643965077</v>
      </c>
      <c r="Y176" s="7">
        <f t="shared" si="25"/>
        <v>320505.13000000035</v>
      </c>
      <c r="Z176" s="7">
        <f t="shared" si="25"/>
        <v>3970.8873000000021</v>
      </c>
      <c r="AA176" s="7">
        <f t="shared" si="25"/>
        <v>-170006.40086034956</v>
      </c>
      <c r="AB176" s="7">
        <f t="shared" si="25"/>
        <v>0</v>
      </c>
      <c r="AC176" s="14">
        <f t="shared" si="25"/>
        <v>360.20930636777666</v>
      </c>
    </row>
    <row r="177" spans="1:32" x14ac:dyDescent="0.25">
      <c r="A177" s="7" t="s">
        <v>217</v>
      </c>
      <c r="B177" s="7" t="s">
        <v>228</v>
      </c>
      <c r="C177" s="1">
        <v>78.7</v>
      </c>
      <c r="D177" s="7">
        <v>1435226.51</v>
      </c>
      <c r="E177" s="7">
        <v>-11025.910000000062</v>
      </c>
      <c r="F177" s="7">
        <f t="shared" si="19"/>
        <v>1424200.5999999999</v>
      </c>
      <c r="G177" s="7">
        <v>1346840.7</v>
      </c>
      <c r="H177" s="7">
        <v>77359.899999999994</v>
      </c>
      <c r="I177" s="7">
        <f t="shared" si="20"/>
        <v>0</v>
      </c>
      <c r="J177" s="7">
        <v>78404.160000000003</v>
      </c>
      <c r="K177" s="14">
        <f t="shared" si="21"/>
        <v>18096.576874205843</v>
      </c>
      <c r="L177" s="1">
        <v>77.099999999999994</v>
      </c>
      <c r="M177" s="7">
        <v>1450203.06</v>
      </c>
      <c r="N177" s="7">
        <v>-56.173000000111642</v>
      </c>
      <c r="O177" s="7">
        <f t="shared" si="22"/>
        <v>1450146.8869999999</v>
      </c>
      <c r="P177" s="7">
        <v>1370466.19</v>
      </c>
      <c r="Q177" s="7">
        <v>79680.697</v>
      </c>
      <c r="R177" s="7">
        <f t="shared" si="23"/>
        <v>0</v>
      </c>
      <c r="S177" s="7">
        <v>73120.34</v>
      </c>
      <c r="T177" s="14">
        <f t="shared" si="24"/>
        <v>18808.649636835278</v>
      </c>
      <c r="U177" s="1">
        <f t="shared" si="26"/>
        <v>-1.6000000000000085</v>
      </c>
      <c r="V177" s="7">
        <f t="shared" si="26"/>
        <v>14976.550000000047</v>
      </c>
      <c r="W177" s="7">
        <f t="shared" si="26"/>
        <v>10969.73699999995</v>
      </c>
      <c r="X177" s="7">
        <f t="shared" si="25"/>
        <v>25946.287000000011</v>
      </c>
      <c r="Y177" s="7">
        <f t="shared" si="25"/>
        <v>23625.489999999991</v>
      </c>
      <c r="Z177" s="7">
        <f t="shared" si="25"/>
        <v>2320.7970000000059</v>
      </c>
      <c r="AA177" s="7">
        <f t="shared" si="25"/>
        <v>0</v>
      </c>
      <c r="AB177" s="7">
        <f t="shared" si="25"/>
        <v>-5283.820000000007</v>
      </c>
      <c r="AC177" s="14">
        <f t="shared" si="25"/>
        <v>712.0727626294356</v>
      </c>
    </row>
    <row r="178" spans="1:32" x14ac:dyDescent="0.25">
      <c r="A178" s="7" t="s">
        <v>229</v>
      </c>
      <c r="B178" s="7" t="s">
        <v>230</v>
      </c>
      <c r="C178" s="1">
        <v>797.2</v>
      </c>
      <c r="D178" s="7">
        <v>7875578.0700000003</v>
      </c>
      <c r="E178" s="7">
        <v>-685506.24926970096</v>
      </c>
      <c r="F178" s="7">
        <f t="shared" si="19"/>
        <v>7190071.8207302997</v>
      </c>
      <c r="G178" s="7">
        <v>2018796.07</v>
      </c>
      <c r="H178" s="7">
        <v>232895.77</v>
      </c>
      <c r="I178" s="7">
        <f t="shared" si="20"/>
        <v>4938379.9807302998</v>
      </c>
      <c r="J178" s="7">
        <v>0</v>
      </c>
      <c r="K178" s="14">
        <f t="shared" si="21"/>
        <v>9019.1568247996729</v>
      </c>
      <c r="L178" s="1">
        <v>796.5</v>
      </c>
      <c r="M178" s="7">
        <v>8084077.9100000001</v>
      </c>
      <c r="N178" s="7">
        <v>-605443.46252242103</v>
      </c>
      <c r="O178" s="7">
        <f t="shared" si="22"/>
        <v>7478634.4474775791</v>
      </c>
      <c r="P178" s="7">
        <v>2058903.27</v>
      </c>
      <c r="Q178" s="7">
        <v>239882.64309999999</v>
      </c>
      <c r="R178" s="7">
        <f t="shared" si="23"/>
        <v>5179848.5343775796</v>
      </c>
      <c r="S178" s="7">
        <v>0</v>
      </c>
      <c r="T178" s="14">
        <f t="shared" si="24"/>
        <v>9389.3715599216303</v>
      </c>
      <c r="U178" s="1">
        <f t="shared" si="26"/>
        <v>-0.70000000000004547</v>
      </c>
      <c r="V178" s="7">
        <f t="shared" si="26"/>
        <v>208499.83999999985</v>
      </c>
      <c r="W178" s="7">
        <f t="shared" si="26"/>
        <v>80062.786747279926</v>
      </c>
      <c r="X178" s="7">
        <f t="shared" si="25"/>
        <v>288562.62674727943</v>
      </c>
      <c r="Y178" s="7">
        <f t="shared" si="25"/>
        <v>40107.199999999953</v>
      </c>
      <c r="Z178" s="7">
        <f t="shared" si="25"/>
        <v>6986.8730999999971</v>
      </c>
      <c r="AA178" s="7">
        <f t="shared" si="25"/>
        <v>241468.55364727974</v>
      </c>
      <c r="AB178" s="7">
        <f t="shared" si="25"/>
        <v>0</v>
      </c>
      <c r="AC178" s="14">
        <f t="shared" si="25"/>
        <v>370.21473512195735</v>
      </c>
    </row>
    <row r="179" spans="1:32" x14ac:dyDescent="0.25">
      <c r="A179" s="7" t="s">
        <v>229</v>
      </c>
      <c r="B179" s="7" t="s">
        <v>231</v>
      </c>
      <c r="C179" s="1">
        <v>677.6</v>
      </c>
      <c r="D179" s="7">
        <v>6436398.3100000005</v>
      </c>
      <c r="E179" s="7">
        <v>-560237.13117657439</v>
      </c>
      <c r="F179" s="7">
        <f t="shared" si="19"/>
        <v>5876161.1788234264</v>
      </c>
      <c r="G179" s="7">
        <v>1459730.01</v>
      </c>
      <c r="H179" s="7">
        <v>161625.17000000001</v>
      </c>
      <c r="I179" s="7">
        <f t="shared" si="20"/>
        <v>4254805.9988234267</v>
      </c>
      <c r="J179" s="7">
        <v>0</v>
      </c>
      <c r="K179" s="14">
        <f t="shared" si="21"/>
        <v>8672.0206299047022</v>
      </c>
      <c r="L179" s="1">
        <v>696.4</v>
      </c>
      <c r="M179" s="7">
        <v>6772264.5200000005</v>
      </c>
      <c r="N179" s="7">
        <v>-507197.3978670552</v>
      </c>
      <c r="O179" s="7">
        <f t="shared" si="22"/>
        <v>6265067.1221329449</v>
      </c>
      <c r="P179" s="7">
        <v>1525772.92</v>
      </c>
      <c r="Q179" s="7">
        <v>166473.92510000002</v>
      </c>
      <c r="R179" s="7">
        <f t="shared" si="23"/>
        <v>4572820.2770329453</v>
      </c>
      <c r="S179" s="7">
        <v>0</v>
      </c>
      <c r="T179" s="14">
        <f t="shared" si="24"/>
        <v>8996.3628979508121</v>
      </c>
      <c r="U179" s="1">
        <f t="shared" si="26"/>
        <v>18.799999999999955</v>
      </c>
      <c r="V179" s="7">
        <f t="shared" si="26"/>
        <v>335866.20999999996</v>
      </c>
      <c r="W179" s="7">
        <f t="shared" si="26"/>
        <v>53039.733309519186</v>
      </c>
      <c r="X179" s="7">
        <f t="shared" si="25"/>
        <v>388905.94330951851</v>
      </c>
      <c r="Y179" s="7">
        <f t="shared" si="25"/>
        <v>66042.909999999916</v>
      </c>
      <c r="Z179" s="7">
        <f t="shared" si="25"/>
        <v>4848.7551000000094</v>
      </c>
      <c r="AA179" s="7">
        <f t="shared" si="25"/>
        <v>318014.27820951864</v>
      </c>
      <c r="AB179" s="7">
        <f t="shared" si="25"/>
        <v>0</v>
      </c>
      <c r="AC179" s="14">
        <f t="shared" si="25"/>
        <v>324.34226804610989</v>
      </c>
    </row>
    <row r="180" spans="1:32" x14ac:dyDescent="0.25">
      <c r="A180" s="7" t="s">
        <v>229</v>
      </c>
      <c r="B180" s="7" t="s">
        <v>232</v>
      </c>
      <c r="C180" s="1">
        <v>198.8</v>
      </c>
      <c r="D180" s="7">
        <v>2880237.5100000002</v>
      </c>
      <c r="E180" s="7">
        <v>-250701.70023544732</v>
      </c>
      <c r="F180" s="7">
        <f t="shared" si="19"/>
        <v>2629535.8097645529</v>
      </c>
      <c r="G180" s="7">
        <v>396211.79</v>
      </c>
      <c r="H180" s="7">
        <v>44116.93</v>
      </c>
      <c r="I180" s="7">
        <f t="shared" si="20"/>
        <v>2189207.0897645527</v>
      </c>
      <c r="J180" s="7">
        <v>0</v>
      </c>
      <c r="K180" s="14">
        <f t="shared" si="21"/>
        <v>13227.041296602378</v>
      </c>
      <c r="L180" s="1">
        <v>197.9</v>
      </c>
      <c r="M180" s="7">
        <v>2954053.48</v>
      </c>
      <c r="N180" s="7">
        <v>-221238.88306361058</v>
      </c>
      <c r="O180" s="7">
        <f t="shared" si="22"/>
        <v>2732814.5969363893</v>
      </c>
      <c r="P180" s="7">
        <v>413303.49</v>
      </c>
      <c r="Q180" s="7">
        <v>45440.437899999997</v>
      </c>
      <c r="R180" s="7">
        <f t="shared" si="23"/>
        <v>2274070.6690363898</v>
      </c>
      <c r="S180" s="7">
        <v>0</v>
      </c>
      <c r="T180" s="14">
        <f t="shared" si="24"/>
        <v>13809.068200790243</v>
      </c>
      <c r="U180" s="1">
        <f t="shared" si="26"/>
        <v>-0.90000000000000568</v>
      </c>
      <c r="V180" s="7">
        <f t="shared" si="26"/>
        <v>73815.969999999739</v>
      </c>
      <c r="W180" s="7">
        <f t="shared" si="26"/>
        <v>29462.817171836738</v>
      </c>
      <c r="X180" s="7">
        <f t="shared" si="25"/>
        <v>103278.78717183648</v>
      </c>
      <c r="Y180" s="7">
        <f t="shared" si="25"/>
        <v>17091.700000000012</v>
      </c>
      <c r="Z180" s="7">
        <f t="shared" si="25"/>
        <v>1323.5078999999969</v>
      </c>
      <c r="AA180" s="7">
        <f t="shared" si="25"/>
        <v>84863.579271837138</v>
      </c>
      <c r="AB180" s="7">
        <f t="shared" si="25"/>
        <v>0</v>
      </c>
      <c r="AC180" s="14">
        <f t="shared" si="25"/>
        <v>582.02690418786551</v>
      </c>
    </row>
    <row r="181" spans="1:32" x14ac:dyDescent="0.25">
      <c r="A181" s="7" t="s">
        <v>229</v>
      </c>
      <c r="B181" s="7" t="s">
        <v>233</v>
      </c>
      <c r="C181" s="1">
        <v>63.3</v>
      </c>
      <c r="D181" s="7">
        <v>1184430.1400000001</v>
      </c>
      <c r="E181" s="7">
        <v>-103095.19575283531</v>
      </c>
      <c r="F181" s="7">
        <f t="shared" si="19"/>
        <v>1081334.9442471648</v>
      </c>
      <c r="G181" s="7">
        <v>351707.01</v>
      </c>
      <c r="H181" s="7">
        <v>44014.21</v>
      </c>
      <c r="I181" s="7">
        <f t="shared" si="20"/>
        <v>685613.72424716479</v>
      </c>
      <c r="J181" s="7">
        <v>0</v>
      </c>
      <c r="K181" s="14">
        <f t="shared" si="21"/>
        <v>17082.700541029459</v>
      </c>
      <c r="L181" s="1">
        <v>60.7</v>
      </c>
      <c r="M181" s="7">
        <v>1174085.1199999999</v>
      </c>
      <c r="N181" s="7">
        <v>-87931.136768182405</v>
      </c>
      <c r="O181" s="7">
        <f t="shared" si="22"/>
        <v>1086153.9832318174</v>
      </c>
      <c r="P181" s="7">
        <v>355171.01</v>
      </c>
      <c r="Q181" s="7">
        <v>45334.636299999998</v>
      </c>
      <c r="R181" s="7">
        <f t="shared" si="23"/>
        <v>685648.33693181735</v>
      </c>
      <c r="S181" s="7">
        <v>0</v>
      </c>
      <c r="T181" s="14">
        <f t="shared" si="24"/>
        <v>17893.805325071127</v>
      </c>
      <c r="U181" s="1">
        <f t="shared" si="26"/>
        <v>-2.5999999999999943</v>
      </c>
      <c r="V181" s="7">
        <f t="shared" si="26"/>
        <v>-10345.020000000251</v>
      </c>
      <c r="W181" s="7">
        <f t="shared" si="26"/>
        <v>15164.058984652904</v>
      </c>
      <c r="X181" s="7">
        <f t="shared" si="25"/>
        <v>4819.0389846526086</v>
      </c>
      <c r="Y181" s="7">
        <f t="shared" si="25"/>
        <v>3464</v>
      </c>
      <c r="Z181" s="7">
        <f t="shared" si="25"/>
        <v>1320.4262999999992</v>
      </c>
      <c r="AA181" s="7">
        <f t="shared" si="25"/>
        <v>34.612684652558528</v>
      </c>
      <c r="AB181" s="7">
        <f t="shared" si="25"/>
        <v>0</v>
      </c>
      <c r="AC181" s="14">
        <f t="shared" si="25"/>
        <v>811.10478404166861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870084.90000000037</v>
      </c>
      <c r="D183" s="12">
        <f>SUM(D4:D182)</f>
        <v>7739732988.4099989</v>
      </c>
      <c r="E183" s="12">
        <f>SUM(E4:E182)</f>
        <v>-672396894.00000048</v>
      </c>
      <c r="F183" s="12">
        <f>ROUND(SUM(F4:F182),0)</f>
        <v>7067336094</v>
      </c>
      <c r="G183" s="12">
        <f>ROUND(SUM(G4:G182),0)</f>
        <v>2394206928</v>
      </c>
      <c r="H183" s="12">
        <f>ROUND(SUM(H4:H182),0)</f>
        <v>204543989</v>
      </c>
      <c r="I183" s="12">
        <f>ROUND(SUM(I4:I182),0)+1</f>
        <v>4468585178</v>
      </c>
      <c r="J183" s="12">
        <f>SUM(J4:J182)</f>
        <v>618719.65</v>
      </c>
      <c r="K183" s="16">
        <f>F183/C183</f>
        <v>8122.5821687056023</v>
      </c>
      <c r="L183" s="4">
        <f>SUM(L4:L182)</f>
        <v>872201.29999999946</v>
      </c>
      <c r="M183" s="12">
        <f>SUM(M4:M182)</f>
        <v>7965891463.7539959</v>
      </c>
      <c r="N183" s="12">
        <f>SUM(N4:N182)</f>
        <v>-595396893.99999976</v>
      </c>
      <c r="O183" s="12">
        <f>SUM(O4:O182)</f>
        <v>7370494569.7539978</v>
      </c>
      <c r="P183" s="12">
        <f>SUM(P4:P182)</f>
        <v>2640290096.7700028</v>
      </c>
      <c r="Q183" s="12">
        <f>SUM(Q4:Q182)-1</f>
        <v>210577865.18839985</v>
      </c>
      <c r="R183" s="12">
        <f>SUM(R4:R182)+1</f>
        <v>4519626607.7956009</v>
      </c>
      <c r="S183" s="12">
        <f>SUM(S4:S182)</f>
        <v>119602.41999999998</v>
      </c>
      <c r="T183" s="16">
        <f>O183/L183</f>
        <v>8450.4512544913687</v>
      </c>
      <c r="U183" s="4">
        <f>SUM(U4:U182)</f>
        <v>2116.4000000000115</v>
      </c>
      <c r="V183" s="12">
        <f>SUM(V4:V182)</f>
        <v>226158475.34400004</v>
      </c>
      <c r="W183" s="12">
        <f>SUM(W4:W182)</f>
        <v>76999999.999999985</v>
      </c>
      <c r="X183" s="12">
        <f>SUM(X4:X182)</f>
        <v>303158475.34400016</v>
      </c>
      <c r="Y183" s="12">
        <f>SUM(Y4:Y182)</f>
        <v>246083168.56000012</v>
      </c>
      <c r="Z183" s="12">
        <f>SUM(Z4:Z182)-1</f>
        <v>6033876.0184000004</v>
      </c>
      <c r="AA183" s="12">
        <f>SUM(AA4:AA182)+1</f>
        <v>51041430.765600219</v>
      </c>
      <c r="AB183" s="12">
        <f>SUM(AB4:AB182)</f>
        <v>-499117.23000000004</v>
      </c>
      <c r="AC183" s="16">
        <f>T183-K183</f>
        <v>327.8690857857664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2" t="s">
        <v>241</v>
      </c>
      <c r="E185" s="33"/>
      <c r="F185" s="21">
        <f>SUM(F4:F181)</f>
        <v>7067336094.4100027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ignoredErrors>
    <ignoredError sqref="Z18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2018-19 Supp to 2019-20 Gov Req</vt:lpstr>
      <vt:lpstr>'2018-19 Supp to 2019-20 Gov Req'!Print_Area</vt:lpstr>
      <vt:lpstr>'2018-19 Supp to 2019-20 Gov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2018-04-17T15:23:09Z</cp:lastPrinted>
  <dcterms:created xsi:type="dcterms:W3CDTF">2012-04-09T19:03:04Z</dcterms:created>
  <dcterms:modified xsi:type="dcterms:W3CDTF">2019-01-28T19:25:54Z</dcterms:modified>
</cp:coreProperties>
</file>