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-my.sharepoint.com/personal/hoskinson_j_cde_state_co_us/Documents/Desktop/Backups for remote work/23-24_GrantRound/"/>
    </mc:Choice>
  </mc:AlternateContent>
  <xr:revisionPtr revIDLastSave="33" documentId="13_ncr:1_{90FDBF52-386D-4041-A7EF-92A7B9514A48}" xr6:coauthVersionLast="47" xr6:coauthVersionMax="47" xr10:uidLastSave="{8CCE1B9A-B7A4-4A04-926A-F0FC6D8C6A10}"/>
  <bookViews>
    <workbookView xWindow="-27810" yWindow="-14205" windowWidth="27930" windowHeight="15705" xr2:uid="{00000000-000D-0000-FFFF-FFFF00000000}"/>
  </bookViews>
  <sheets>
    <sheet name="FY2023-24 BEST Cash" sheetId="5" r:id="rId1"/>
  </sheets>
  <definedNames>
    <definedName name="_xlnm.Print_Titles" localSheetId="0">'FY2023-24 BEST Cash'!$1:$2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5" i="5" l="1"/>
  <c r="F55" i="5"/>
  <c r="G55" i="5"/>
  <c r="E55" i="5"/>
  <c r="G20" i="5"/>
  <c r="E20" i="5"/>
  <c r="H20" i="5"/>
  <c r="F20" i="5" l="1"/>
  <c r="F22" i="5" s="1"/>
  <c r="E22" i="5"/>
  <c r="G22" i="5"/>
</calcChain>
</file>

<file path=xl/sharedStrings.xml><?xml version="1.0" encoding="utf-8"?>
<sst xmlns="http://schemas.openxmlformats.org/spreadsheetml/2006/main" count="207" uniqueCount="136">
  <si>
    <t>County</t>
  </si>
  <si>
    <t>Applicant Name</t>
  </si>
  <si>
    <t>Project Title</t>
  </si>
  <si>
    <t>Applicant Contribution</t>
  </si>
  <si>
    <t>BEST Request Amount</t>
  </si>
  <si>
    <t>Total Request &amp; Matching Contribution</t>
  </si>
  <si>
    <t>YES</t>
  </si>
  <si>
    <t>Total Recommended for Cash Grants</t>
  </si>
  <si>
    <t>Total Recommended for Lease/Purchase Grants</t>
  </si>
  <si>
    <t>Priority Order</t>
  </si>
  <si>
    <t>GREELEY 6</t>
  </si>
  <si>
    <t>CLEAR CREEK RE-1</t>
  </si>
  <si>
    <t>*PLATEAU VALLEY 50</t>
  </si>
  <si>
    <t>Total Recommended BEST Grants</t>
  </si>
  <si>
    <t>BACKUP**</t>
  </si>
  <si>
    <t xml:space="preserve">Recommended for BEST Cash Grant </t>
  </si>
  <si>
    <t>HUERFANO RE-1</t>
  </si>
  <si>
    <t>ADAMS-ARAPAHOE 28J</t>
  </si>
  <si>
    <t>Pueblo</t>
  </si>
  <si>
    <t>EAST GRAND 2</t>
  </si>
  <si>
    <t>El Paso</t>
  </si>
  <si>
    <t>ALAMOSA RE-11J</t>
  </si>
  <si>
    <t>ROCKY FORD R-2</t>
  </si>
  <si>
    <t>La Plata</t>
  </si>
  <si>
    <t>Larimer</t>
  </si>
  <si>
    <t>CENTENNIAL R-1</t>
  </si>
  <si>
    <t>DELTA COUNTY 50(J)</t>
  </si>
  <si>
    <t>Carlson ES Replacement</t>
  </si>
  <si>
    <t>HANOVER 28</t>
  </si>
  <si>
    <t>PUEBLO COUNTY 70</t>
  </si>
  <si>
    <t>Adams</t>
  </si>
  <si>
    <t>Chaffee</t>
  </si>
  <si>
    <t>Salida Montessori</t>
  </si>
  <si>
    <t xml:space="preserve">Total Recommended as Backup </t>
  </si>
  <si>
    <t>*LAKE COUNTY R-1</t>
  </si>
  <si>
    <t>Mountain Song Community School</t>
  </si>
  <si>
    <t>K-8 Renovation &amp; Addition</t>
  </si>
  <si>
    <t>Morgan</t>
  </si>
  <si>
    <t>FORT MORGAN RE-3</t>
  </si>
  <si>
    <t>DW Health and Safety Upgrades</t>
  </si>
  <si>
    <t>Grand</t>
  </si>
  <si>
    <t>Fraser Valley ES Safety/Roof Improvements</t>
  </si>
  <si>
    <t>Fremont</t>
  </si>
  <si>
    <t>Canon City HS Classroom Wing Replacement</t>
  </si>
  <si>
    <t>Mesa</t>
  </si>
  <si>
    <t>Plateau Valley PK-12 Addition/Replacement</t>
  </si>
  <si>
    <t>WELDON VALLEY RE-20(J)</t>
  </si>
  <si>
    <t>PK-12 Addition &amp; Renovation</t>
  </si>
  <si>
    <t>DW Fire Alarm Upgrades</t>
  </si>
  <si>
    <t>Garfield</t>
  </si>
  <si>
    <t>Carbondale Community School</t>
  </si>
  <si>
    <t>K-8 Safety/Security &amp; Roof Replacement</t>
  </si>
  <si>
    <t>Costilla</t>
  </si>
  <si>
    <t>K-12 Roof Replacement</t>
  </si>
  <si>
    <t>HARRISON 2</t>
  </si>
  <si>
    <t>Panorama MS Safety and Mechanical Upgrades</t>
  </si>
  <si>
    <t>Kit Carson</t>
  </si>
  <si>
    <t>STRATTON R-4</t>
  </si>
  <si>
    <t>DW Safety &amp; Security and Gym Roof</t>
  </si>
  <si>
    <t>THOMPSON R2-J</t>
  </si>
  <si>
    <t>Multiple School Security Upgrades</t>
  </si>
  <si>
    <t>Otero</t>
  </si>
  <si>
    <t>Rocky Ford JrSr HS Roof Replacement</t>
  </si>
  <si>
    <t>Atlas Preparatory School</t>
  </si>
  <si>
    <t>MS Renovation and Addition</t>
  </si>
  <si>
    <t>Weld</t>
  </si>
  <si>
    <t>Monfort ES Partial Roof Replacement</t>
  </si>
  <si>
    <t>Middle Park HS Safety/HVAC Improvements</t>
  </si>
  <si>
    <t>Bella Academy K-3 Partial Roof Replacement</t>
  </si>
  <si>
    <t>* Grants are contingent upon a November 2023 Bond Election</t>
  </si>
  <si>
    <t>San Miguel</t>
  </si>
  <si>
    <t>PK-12 Replacement School</t>
  </si>
  <si>
    <t>PK-8 School Replacement</t>
  </si>
  <si>
    <t>Bent</t>
  </si>
  <si>
    <t>MC CLAVE RE-2</t>
  </si>
  <si>
    <t>PK-12 School Replacement</t>
  </si>
  <si>
    <t>Colorado Early Colleges Fort Collins High School</t>
  </si>
  <si>
    <t>HS Roof Replacement</t>
  </si>
  <si>
    <t>Huerfano</t>
  </si>
  <si>
    <t>Peakview ES and Gardner ES Roof/HVAC Upgrades</t>
  </si>
  <si>
    <t>Multiple School Security Cameras</t>
  </si>
  <si>
    <t>Delta</t>
  </si>
  <si>
    <t>DW HS Safety/Security/Fire/Mechanical Upgrades</t>
  </si>
  <si>
    <t>WIGGINS RE-50(J)</t>
  </si>
  <si>
    <t>Wiggins ES and Event Center HVAC</t>
  </si>
  <si>
    <t>Jefferson</t>
  </si>
  <si>
    <t>Excel Academy Charter School</t>
  </si>
  <si>
    <t>K-8 Safety &amp; Security Upgrades</t>
  </si>
  <si>
    <t>Montezuma</t>
  </si>
  <si>
    <t>Dolores MS/HS Renovation and Addition</t>
  </si>
  <si>
    <t>Clear Creek</t>
  </si>
  <si>
    <t>BUENA VISTA R-31</t>
  </si>
  <si>
    <t>Grove Pre-K Security Upgrades and Renovation</t>
  </si>
  <si>
    <t>Chavez Huerta K-12 Preparatory Academy</t>
  </si>
  <si>
    <t>Cesar Chavez ES Roof &amp; HVAC Replacement</t>
  </si>
  <si>
    <t>ADAMS 12 FIVE STAR SCHOOLS</t>
  </si>
  <si>
    <t>Legacy HS Roof Replacement</t>
  </si>
  <si>
    <t>Rio Blanco</t>
  </si>
  <si>
    <t>RANGELY RE-4</t>
  </si>
  <si>
    <t>DW Roofing and Security Upgrades</t>
  </si>
  <si>
    <t>CHERAW 31</t>
  </si>
  <si>
    <t>K-12 Addition/Renovation</t>
  </si>
  <si>
    <t>COTOPAXI RE-3</t>
  </si>
  <si>
    <t>DW HVAC and Electrical Upgrades</t>
  </si>
  <si>
    <t>BRUSH RE-2(J)</t>
  </si>
  <si>
    <t>Thomson Primary School HVAC Replacement</t>
  </si>
  <si>
    <t>Elbert</t>
  </si>
  <si>
    <t>BAYFIELD 10 JT-R</t>
  </si>
  <si>
    <t>Bayfield MS Roof Replacement</t>
  </si>
  <si>
    <t>Ouray</t>
  </si>
  <si>
    <t>RIDGWAY R-2</t>
  </si>
  <si>
    <t>Secondary School Roof Replacement</t>
  </si>
  <si>
    <t>Alamosa</t>
  </si>
  <si>
    <t>Alamosa ES HVAC Phase 2</t>
  </si>
  <si>
    <t>MAPLETON 1</t>
  </si>
  <si>
    <t>York International PK-12 Rebuild/Renovation</t>
  </si>
  <si>
    <t>Pueblo School For Arts &amp; Science</t>
  </si>
  <si>
    <t>Jones Campus Roof Replacement</t>
  </si>
  <si>
    <t>Prairie Heights ES Addition/Renovation</t>
  </si>
  <si>
    <t>Peyton MS/HS Addition and Improvements</t>
  </si>
  <si>
    <t>Lake</t>
  </si>
  <si>
    <t>Lake County ES Addition/Replacement</t>
  </si>
  <si>
    <t>ESTES PARK R-3</t>
  </si>
  <si>
    <t>Estes Park HS Safety Renovation</t>
  </si>
  <si>
    <t>Skyview MS Addition</t>
  </si>
  <si>
    <t>Arapahoe</t>
  </si>
  <si>
    <t>Hinkley HS Mascot Removal</t>
  </si>
  <si>
    <t>GARFIELD RE-2</t>
  </si>
  <si>
    <t>Coal Ridge HS Concession and Restroom Facilities</t>
  </si>
  <si>
    <t>Backup Projects in Prioritized Order (**in the event an awarded project fails to secure matching funds)</t>
  </si>
  <si>
    <t>BEST FY23-24 List of BEST Cash Recommended Projects in Priority Order</t>
  </si>
  <si>
    <t>*CANON CITY RE-1</t>
  </si>
  <si>
    <t>*NORWOOD R-2J</t>
  </si>
  <si>
    <t>*DOLORES RE-4A</t>
  </si>
  <si>
    <t>*KIOWA C-2</t>
  </si>
  <si>
    <t>*PEYTON 23 JT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</si>
</sst>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1" fontId="4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wrapText="1"/>
    </xf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44" fontId="6" fillId="0" borderId="11" xfId="0" applyNumberFormat="1" applyFont="1" applyBorder="1"/>
    <xf numFmtId="44" fontId="6" fillId="0" borderId="12" xfId="0" applyNumberFormat="1" applyFont="1" applyBorder="1"/>
    <xf numFmtId="44" fontId="0" fillId="0" borderId="6" xfId="1" applyFont="1" applyFill="1" applyBorder="1"/>
    <xf numFmtId="44" fontId="0" fillId="0" borderId="1" xfId="1" applyFont="1" applyFill="1" applyBorder="1"/>
    <xf numFmtId="0" fontId="0" fillId="0" borderId="2" xfId="0" applyBorder="1"/>
    <xf numFmtId="44" fontId="0" fillId="0" borderId="2" xfId="1" applyFont="1" applyFill="1" applyBorder="1"/>
    <xf numFmtId="1" fontId="4" fillId="0" borderId="14" xfId="0" applyNumberFormat="1" applyFont="1" applyBorder="1" applyAlignment="1">
      <alignment horizontal="center" vertical="center"/>
    </xf>
    <xf numFmtId="44" fontId="6" fillId="0" borderId="0" xfId="0" applyNumberFormat="1" applyFont="1"/>
    <xf numFmtId="44" fontId="0" fillId="0" borderId="0" xfId="1" applyFont="1" applyFill="1" applyBorder="1"/>
    <xf numFmtId="1" fontId="4" fillId="0" borderId="0" xfId="0" applyNumberFormat="1" applyFont="1" applyAlignment="1">
      <alignment horizontal="center" vertical="center"/>
    </xf>
    <xf numFmtId="0" fontId="7" fillId="0" borderId="0" xfId="0" applyFont="1"/>
    <xf numFmtId="44" fontId="3" fillId="0" borderId="1" xfId="1" applyFont="1" applyBorder="1"/>
    <xf numFmtId="0" fontId="5" fillId="0" borderId="18" xfId="0" applyFont="1" applyBorder="1"/>
    <xf numFmtId="0" fontId="5" fillId="0" borderId="15" xfId="0" applyFont="1" applyBorder="1"/>
    <xf numFmtId="44" fontId="3" fillId="0" borderId="2" xfId="1" applyFont="1" applyBorder="1"/>
    <xf numFmtId="44" fontId="3" fillId="0" borderId="14" xfId="1" applyFont="1" applyBorder="1"/>
    <xf numFmtId="0" fontId="0" fillId="0" borderId="17" xfId="0" applyBorder="1"/>
    <xf numFmtId="0" fontId="0" fillId="0" borderId="18" xfId="0" applyBorder="1"/>
    <xf numFmtId="0" fontId="0" fillId="0" borderId="15" xfId="0" applyBorder="1"/>
    <xf numFmtId="44" fontId="6" fillId="0" borderId="19" xfId="0" applyNumberFormat="1" applyFont="1" applyBorder="1"/>
    <xf numFmtId="0" fontId="5" fillId="0" borderId="20" xfId="0" applyFont="1" applyBorder="1"/>
    <xf numFmtId="44" fontId="3" fillId="0" borderId="10" xfId="1" applyFont="1" applyFill="1" applyBorder="1"/>
    <xf numFmtId="44" fontId="3" fillId="0" borderId="16" xfId="1" applyFont="1" applyFill="1" applyBorder="1"/>
    <xf numFmtId="1" fontId="4" fillId="0" borderId="21" xfId="0" applyNumberFormat="1" applyFont="1" applyBorder="1" applyAlignment="1">
      <alignment horizontal="center" vertical="center"/>
    </xf>
    <xf numFmtId="44" fontId="6" fillId="0" borderId="1" xfId="0" applyNumberFormat="1" applyFont="1" applyBorder="1"/>
    <xf numFmtId="0" fontId="5" fillId="0" borderId="0" xfId="0" applyFont="1"/>
    <xf numFmtId="44" fontId="6" fillId="0" borderId="6" xfId="0" applyNumberFormat="1" applyFont="1" applyBorder="1"/>
    <xf numFmtId="44" fontId="6" fillId="0" borderId="2" xfId="0" applyNumberFormat="1" applyFont="1" applyBorder="1"/>
    <xf numFmtId="0" fontId="8" fillId="0" borderId="6" xfId="0" applyFont="1" applyBorder="1"/>
    <xf numFmtId="0" fontId="8" fillId="0" borderId="1" xfId="0" applyFont="1" applyBorder="1"/>
    <xf numFmtId="0" fontId="2" fillId="0" borderId="6" xfId="0" applyFont="1" applyBorder="1"/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8" fillId="0" borderId="2" xfId="0" applyFont="1" applyBorder="1"/>
    <xf numFmtId="0" fontId="0" fillId="0" borderId="1" xfId="0" applyFont="1" applyBorder="1"/>
    <xf numFmtId="0" fontId="0" fillId="0" borderId="6" xfId="0" applyFont="1" applyBorder="1"/>
  </cellXfs>
  <cellStyles count="2">
    <cellStyle name="Currency" xfId="1" builtinId="4"/>
    <cellStyle name="Normal" xfId="0" builtinId="0"/>
  </cellStyles>
  <dxfs count="12">
    <dxf>
      <fill>
        <patternFill patternType="gray0625"/>
      </fill>
    </dxf>
    <dxf>
      <font>
        <strike/>
        <condense val="0"/>
        <extend val="0"/>
        <color indexed="22"/>
      </font>
    </dxf>
    <dxf>
      <font>
        <b/>
        <i val="0"/>
        <strike val="0"/>
        <condense val="0"/>
        <extend val="0"/>
      </font>
    </dxf>
    <dxf>
      <fill>
        <patternFill patternType="gray0625"/>
      </fill>
    </dxf>
    <dxf>
      <font>
        <strike/>
        <condense val="0"/>
        <extend val="0"/>
        <color indexed="22"/>
      </font>
    </dxf>
    <dxf>
      <font>
        <b/>
        <i val="0"/>
        <strike val="0"/>
        <condense val="0"/>
        <extend val="0"/>
      </font>
    </dxf>
    <dxf>
      <fill>
        <patternFill patternType="gray0625"/>
      </fill>
    </dxf>
    <dxf>
      <font>
        <strike/>
        <condense val="0"/>
        <extend val="0"/>
        <color indexed="22"/>
      </font>
    </dxf>
    <dxf>
      <font>
        <b/>
        <i val="0"/>
        <strike val="0"/>
        <condense val="0"/>
        <extend val="0"/>
      </font>
    </dxf>
    <dxf>
      <fill>
        <patternFill patternType="gray0625"/>
      </fill>
    </dxf>
    <dxf>
      <font>
        <strike/>
        <condense val="0"/>
        <extend val="0"/>
        <color indexed="22"/>
      </font>
    </dxf>
    <dxf>
      <font>
        <b/>
        <i val="0"/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E3E9-4DE4-425E-90D1-789F82C853CD}">
  <sheetPr>
    <pageSetUpPr fitToPage="1"/>
  </sheetPr>
  <dimension ref="A1:H56"/>
  <sheetViews>
    <sheetView tabSelected="1" zoomScaleNormal="100" workbookViewId="0">
      <selection activeCell="J27" sqref="J27"/>
    </sheetView>
  </sheetViews>
  <sheetFormatPr defaultRowHeight="15" x14ac:dyDescent="0.25"/>
  <cols>
    <col min="1" max="1" width="8.140625" customWidth="1"/>
    <col min="2" max="2" width="15.5703125" customWidth="1"/>
    <col min="3" max="3" width="40.42578125" customWidth="1"/>
    <col min="4" max="4" width="49.42578125" customWidth="1"/>
    <col min="5" max="5" width="17.5703125" customWidth="1"/>
    <col min="6" max="6" width="18.5703125" customWidth="1"/>
    <col min="7" max="7" width="18.140625" customWidth="1"/>
    <col min="8" max="8" width="14.5703125" customWidth="1"/>
  </cols>
  <sheetData>
    <row r="1" spans="1:8" ht="25.5" customHeight="1" thickBot="1" x14ac:dyDescent="0.3">
      <c r="A1" s="41" t="s">
        <v>130</v>
      </c>
      <c r="B1" s="42"/>
      <c r="C1" s="42"/>
      <c r="D1" s="42"/>
      <c r="E1" s="42"/>
      <c r="F1" s="42"/>
      <c r="G1" s="42"/>
      <c r="H1" s="42"/>
    </row>
    <row r="2" spans="1:8" ht="70.5" customHeight="1" thickBot="1" x14ac:dyDescent="0.3">
      <c r="A2" s="6" t="s">
        <v>9</v>
      </c>
      <c r="B2" s="1" t="s">
        <v>0</v>
      </c>
      <c r="C2" s="2" t="s">
        <v>1</v>
      </c>
      <c r="D2" s="2" t="s">
        <v>2</v>
      </c>
      <c r="E2" s="2" t="s">
        <v>4</v>
      </c>
      <c r="F2" s="2" t="s">
        <v>3</v>
      </c>
      <c r="G2" s="3" t="s">
        <v>5</v>
      </c>
      <c r="H2" s="2" t="s">
        <v>15</v>
      </c>
    </row>
    <row r="3" spans="1:8" x14ac:dyDescent="0.25">
      <c r="A3" s="26">
        <v>1</v>
      </c>
      <c r="B3" s="10" t="s">
        <v>20</v>
      </c>
      <c r="C3" s="38" t="s">
        <v>35</v>
      </c>
      <c r="D3" s="38" t="s">
        <v>36</v>
      </c>
      <c r="E3" s="12">
        <v>8992888.9800000004</v>
      </c>
      <c r="F3" s="12">
        <v>1841917.02</v>
      </c>
      <c r="G3" s="12">
        <v>10834806</v>
      </c>
      <c r="H3" s="4" t="s">
        <v>6</v>
      </c>
    </row>
    <row r="4" spans="1:8" x14ac:dyDescent="0.25">
      <c r="A4" s="27">
        <v>2</v>
      </c>
      <c r="B4" s="11" t="s">
        <v>37</v>
      </c>
      <c r="C4" s="39" t="s">
        <v>38</v>
      </c>
      <c r="D4" s="39" t="s">
        <v>39</v>
      </c>
      <c r="E4" s="13">
        <v>2783758.02</v>
      </c>
      <c r="F4" s="13">
        <v>2100027.98</v>
      </c>
      <c r="G4" s="13">
        <v>4883786</v>
      </c>
      <c r="H4" s="5" t="s">
        <v>6</v>
      </c>
    </row>
    <row r="5" spans="1:8" x14ac:dyDescent="0.25">
      <c r="A5" s="27">
        <v>3</v>
      </c>
      <c r="B5" s="11" t="s">
        <v>40</v>
      </c>
      <c r="C5" s="39" t="s">
        <v>19</v>
      </c>
      <c r="D5" s="39" t="s">
        <v>41</v>
      </c>
      <c r="E5" s="13">
        <v>921252.3</v>
      </c>
      <c r="F5" s="13">
        <v>2149588.7000000002</v>
      </c>
      <c r="G5" s="13">
        <v>3070841</v>
      </c>
      <c r="H5" s="5" t="s">
        <v>6</v>
      </c>
    </row>
    <row r="6" spans="1:8" x14ac:dyDescent="0.25">
      <c r="A6" s="27">
        <v>4</v>
      </c>
      <c r="B6" s="11" t="s">
        <v>42</v>
      </c>
      <c r="C6" s="9" t="s">
        <v>131</v>
      </c>
      <c r="D6" s="39" t="s">
        <v>43</v>
      </c>
      <c r="E6" s="13">
        <v>23022300.16</v>
      </c>
      <c r="F6" s="13">
        <v>12950043.84</v>
      </c>
      <c r="G6" s="13">
        <v>35972344</v>
      </c>
      <c r="H6" s="5" t="s">
        <v>6</v>
      </c>
    </row>
    <row r="7" spans="1:8" x14ac:dyDescent="0.25">
      <c r="A7" s="27">
        <v>5</v>
      </c>
      <c r="B7" s="11" t="s">
        <v>44</v>
      </c>
      <c r="C7" s="9" t="s">
        <v>12</v>
      </c>
      <c r="D7" s="39" t="s">
        <v>45</v>
      </c>
      <c r="E7" s="13">
        <v>26662972</v>
      </c>
      <c r="F7" s="13">
        <v>40794108</v>
      </c>
      <c r="G7" s="13">
        <v>67457080</v>
      </c>
      <c r="H7" s="5" t="s">
        <v>6</v>
      </c>
    </row>
    <row r="8" spans="1:8" x14ac:dyDescent="0.25">
      <c r="A8" s="27">
        <v>6</v>
      </c>
      <c r="B8" s="11" t="s">
        <v>37</v>
      </c>
      <c r="C8" s="39" t="s">
        <v>46</v>
      </c>
      <c r="D8" s="39" t="s">
        <v>47</v>
      </c>
      <c r="E8" s="13">
        <v>11170372</v>
      </c>
      <c r="F8" s="13">
        <v>6188848</v>
      </c>
      <c r="G8" s="13">
        <v>17359220</v>
      </c>
      <c r="H8" s="5" t="s">
        <v>6</v>
      </c>
    </row>
    <row r="9" spans="1:8" x14ac:dyDescent="0.25">
      <c r="A9" s="27">
        <v>7</v>
      </c>
      <c r="B9" s="11" t="s">
        <v>18</v>
      </c>
      <c r="C9" s="39" t="s">
        <v>29</v>
      </c>
      <c r="D9" s="39" t="s">
        <v>48</v>
      </c>
      <c r="E9" s="13">
        <v>540378.77</v>
      </c>
      <c r="F9" s="13">
        <v>777618.23</v>
      </c>
      <c r="G9" s="13">
        <v>1317997</v>
      </c>
      <c r="H9" s="5" t="s">
        <v>6</v>
      </c>
    </row>
    <row r="10" spans="1:8" x14ac:dyDescent="0.25">
      <c r="A10" s="27">
        <v>8</v>
      </c>
      <c r="B10" s="11" t="s">
        <v>49</v>
      </c>
      <c r="C10" s="39" t="s">
        <v>50</v>
      </c>
      <c r="D10" s="39" t="s">
        <v>51</v>
      </c>
      <c r="E10" s="13">
        <v>956473.42</v>
      </c>
      <c r="F10" s="13">
        <v>1376388.58</v>
      </c>
      <c r="G10" s="13">
        <v>2332862</v>
      </c>
      <c r="H10" s="5" t="s">
        <v>6</v>
      </c>
    </row>
    <row r="11" spans="1:8" x14ac:dyDescent="0.25">
      <c r="A11" s="27">
        <v>9</v>
      </c>
      <c r="B11" s="11" t="s">
        <v>52</v>
      </c>
      <c r="C11" s="39" t="s">
        <v>25</v>
      </c>
      <c r="D11" s="39" t="s">
        <v>53</v>
      </c>
      <c r="E11" s="13">
        <v>1058697.83</v>
      </c>
      <c r="F11" s="13">
        <v>391573.17</v>
      </c>
      <c r="G11" s="13">
        <v>1450271</v>
      </c>
      <c r="H11" s="5" t="s">
        <v>6</v>
      </c>
    </row>
    <row r="12" spans="1:8" x14ac:dyDescent="0.25">
      <c r="A12" s="27">
        <v>10</v>
      </c>
      <c r="B12" s="11" t="s">
        <v>20</v>
      </c>
      <c r="C12" s="39" t="s">
        <v>54</v>
      </c>
      <c r="D12" s="39" t="s">
        <v>55</v>
      </c>
      <c r="E12" s="13">
        <v>1754782.76</v>
      </c>
      <c r="F12" s="13">
        <v>649029.24</v>
      </c>
      <c r="G12" s="13">
        <v>2403812</v>
      </c>
      <c r="H12" s="5" t="s">
        <v>6</v>
      </c>
    </row>
    <row r="13" spans="1:8" x14ac:dyDescent="0.25">
      <c r="A13" s="27">
        <v>11</v>
      </c>
      <c r="B13" s="11" t="s">
        <v>56</v>
      </c>
      <c r="C13" s="39" t="s">
        <v>57</v>
      </c>
      <c r="D13" s="39" t="s">
        <v>58</v>
      </c>
      <c r="E13" s="13">
        <v>1344269.56</v>
      </c>
      <c r="F13" s="13">
        <v>632597.43999999994</v>
      </c>
      <c r="G13" s="13">
        <v>1976867</v>
      </c>
      <c r="H13" s="5" t="s">
        <v>6</v>
      </c>
    </row>
    <row r="14" spans="1:8" x14ac:dyDescent="0.25">
      <c r="A14" s="27">
        <v>12</v>
      </c>
      <c r="B14" s="11" t="s">
        <v>24</v>
      </c>
      <c r="C14" s="39" t="s">
        <v>59</v>
      </c>
      <c r="D14" s="39" t="s">
        <v>60</v>
      </c>
      <c r="E14" s="13">
        <v>246268.77</v>
      </c>
      <c r="F14" s="13">
        <v>500000.23</v>
      </c>
      <c r="G14" s="13">
        <v>746269</v>
      </c>
      <c r="H14" s="5" t="s">
        <v>6</v>
      </c>
    </row>
    <row r="15" spans="1:8" x14ac:dyDescent="0.25">
      <c r="A15" s="27">
        <v>13</v>
      </c>
      <c r="B15" s="11" t="s">
        <v>61</v>
      </c>
      <c r="C15" s="39" t="s">
        <v>22</v>
      </c>
      <c r="D15" s="39" t="s">
        <v>62</v>
      </c>
      <c r="E15" s="13">
        <v>6061192</v>
      </c>
      <c r="F15" s="13">
        <v>0</v>
      </c>
      <c r="G15" s="13">
        <v>6061192</v>
      </c>
      <c r="H15" s="5" t="s">
        <v>6</v>
      </c>
    </row>
    <row r="16" spans="1:8" x14ac:dyDescent="0.25">
      <c r="A16" s="27">
        <v>14</v>
      </c>
      <c r="B16" s="11" t="s">
        <v>20</v>
      </c>
      <c r="C16" s="39" t="s">
        <v>63</v>
      </c>
      <c r="D16" s="39" t="s">
        <v>64</v>
      </c>
      <c r="E16" s="13">
        <v>14110390</v>
      </c>
      <c r="F16" s="13">
        <v>6047310</v>
      </c>
      <c r="G16" s="13">
        <v>20157700</v>
      </c>
      <c r="H16" s="5" t="s">
        <v>6</v>
      </c>
    </row>
    <row r="17" spans="1:8" x14ac:dyDescent="0.25">
      <c r="A17" s="27">
        <v>15</v>
      </c>
      <c r="B17" s="11" t="s">
        <v>65</v>
      </c>
      <c r="C17" s="39" t="s">
        <v>10</v>
      </c>
      <c r="D17" s="39" t="s">
        <v>66</v>
      </c>
      <c r="E17" s="13">
        <v>374618.69</v>
      </c>
      <c r="F17" s="13">
        <v>239510.31</v>
      </c>
      <c r="G17" s="13">
        <v>614129</v>
      </c>
      <c r="H17" s="5" t="s">
        <v>6</v>
      </c>
    </row>
    <row r="18" spans="1:8" x14ac:dyDescent="0.25">
      <c r="A18" s="27">
        <v>16</v>
      </c>
      <c r="B18" s="11" t="s">
        <v>40</v>
      </c>
      <c r="C18" s="39" t="s">
        <v>19</v>
      </c>
      <c r="D18" s="39" t="s">
        <v>67</v>
      </c>
      <c r="E18" s="13">
        <v>1030555.5</v>
      </c>
      <c r="F18" s="13">
        <v>2404629.5</v>
      </c>
      <c r="G18" s="13">
        <v>3435185</v>
      </c>
      <c r="H18" s="5" t="s">
        <v>6</v>
      </c>
    </row>
    <row r="19" spans="1:8" ht="15.75" thickBot="1" x14ac:dyDescent="0.3">
      <c r="A19" s="28">
        <v>17</v>
      </c>
      <c r="B19" s="29" t="s">
        <v>65</v>
      </c>
      <c r="C19" s="43" t="s">
        <v>10</v>
      </c>
      <c r="D19" s="43" t="s">
        <v>68</v>
      </c>
      <c r="E19" s="15">
        <v>296010.43</v>
      </c>
      <c r="F19" s="15">
        <v>189252.57</v>
      </c>
      <c r="G19" s="15">
        <v>485263</v>
      </c>
      <c r="H19" s="16" t="s">
        <v>6</v>
      </c>
    </row>
    <row r="20" spans="1:8" ht="15.75" thickBot="1" x14ac:dyDescent="0.3">
      <c r="A20" s="7" t="s">
        <v>69</v>
      </c>
      <c r="B20" s="17"/>
      <c r="D20" s="30" t="s">
        <v>13</v>
      </c>
      <c r="E20" s="31">
        <f>SUM(E3:E19)</f>
        <v>101327181.19000001</v>
      </c>
      <c r="F20" s="31">
        <f>SUM(F3:F19)</f>
        <v>79232442.809999987</v>
      </c>
      <c r="G20" s="32">
        <f>SUM(G3:G19)</f>
        <v>180559624</v>
      </c>
      <c r="H20" s="33">
        <f>COUNTIF(H3:H19,"YES*")</f>
        <v>17</v>
      </c>
    </row>
    <row r="21" spans="1:8" x14ac:dyDescent="0.25">
      <c r="B21" s="17"/>
      <c r="D21" s="22" t="s">
        <v>8</v>
      </c>
      <c r="E21" s="21">
        <v>0</v>
      </c>
      <c r="F21" s="21">
        <v>0</v>
      </c>
      <c r="G21" s="21">
        <v>0</v>
      </c>
      <c r="H21" s="19"/>
    </row>
    <row r="22" spans="1:8" ht="15.75" thickBot="1" x14ac:dyDescent="0.3">
      <c r="B22" s="17"/>
      <c r="D22" s="23" t="s">
        <v>7</v>
      </c>
      <c r="E22" s="24">
        <f>E20-E21</f>
        <v>101327181.19000001</v>
      </c>
      <c r="F22" s="24">
        <f t="shared" ref="F22:G22" si="0">F20-F21</f>
        <v>79232442.809999987</v>
      </c>
      <c r="G22" s="25">
        <f t="shared" si="0"/>
        <v>180559624</v>
      </c>
      <c r="H22" s="19"/>
    </row>
    <row r="23" spans="1:8" ht="15.75" thickBot="1" x14ac:dyDescent="0.3">
      <c r="A23" s="20" t="s">
        <v>129</v>
      </c>
      <c r="B23" s="17"/>
      <c r="E23" s="18"/>
      <c r="F23" s="18"/>
      <c r="G23" s="18"/>
      <c r="H23" s="19"/>
    </row>
    <row r="24" spans="1:8" x14ac:dyDescent="0.25">
      <c r="A24" s="26">
        <v>18</v>
      </c>
      <c r="B24" s="36" t="s">
        <v>70</v>
      </c>
      <c r="C24" s="40" t="s">
        <v>132</v>
      </c>
      <c r="D24" s="45" t="s">
        <v>71</v>
      </c>
      <c r="E24" s="12">
        <v>59599861.259999998</v>
      </c>
      <c r="F24" s="12">
        <v>10210000</v>
      </c>
      <c r="G24" s="12">
        <v>69809861.260000005</v>
      </c>
      <c r="H24" s="4" t="s">
        <v>14</v>
      </c>
    </row>
    <row r="25" spans="1:8" x14ac:dyDescent="0.25">
      <c r="A25" s="27">
        <v>19</v>
      </c>
      <c r="B25" s="34" t="s">
        <v>31</v>
      </c>
      <c r="C25" s="44" t="s">
        <v>32</v>
      </c>
      <c r="D25" s="44" t="s">
        <v>72</v>
      </c>
      <c r="E25" s="13">
        <v>13099356.82</v>
      </c>
      <c r="F25" s="13">
        <v>2683000.7999999998</v>
      </c>
      <c r="G25" s="13">
        <v>15782357.619999999</v>
      </c>
      <c r="H25" s="5" t="s">
        <v>14</v>
      </c>
    </row>
    <row r="26" spans="1:8" x14ac:dyDescent="0.25">
      <c r="A26" s="27">
        <v>20</v>
      </c>
      <c r="B26" s="34" t="s">
        <v>73</v>
      </c>
      <c r="C26" s="44" t="s">
        <v>74</v>
      </c>
      <c r="D26" s="44" t="s">
        <v>75</v>
      </c>
      <c r="E26" s="13">
        <v>43314982</v>
      </c>
      <c r="F26" s="13">
        <v>5434594</v>
      </c>
      <c r="G26" s="13">
        <v>48749576</v>
      </c>
      <c r="H26" s="5" t="s">
        <v>14</v>
      </c>
    </row>
    <row r="27" spans="1:8" x14ac:dyDescent="0.25">
      <c r="A27" s="27">
        <v>21</v>
      </c>
      <c r="B27" s="34" t="s">
        <v>24</v>
      </c>
      <c r="C27" s="44" t="s">
        <v>76</v>
      </c>
      <c r="D27" s="44" t="s">
        <v>77</v>
      </c>
      <c r="E27" s="13">
        <v>1559845.7</v>
      </c>
      <c r="F27" s="13">
        <v>668505.30000000005</v>
      </c>
      <c r="G27" s="13">
        <v>2228351</v>
      </c>
      <c r="H27" s="5" t="s">
        <v>14</v>
      </c>
    </row>
    <row r="28" spans="1:8" x14ac:dyDescent="0.25">
      <c r="A28" s="27">
        <v>22</v>
      </c>
      <c r="B28" s="34" t="s">
        <v>78</v>
      </c>
      <c r="C28" s="44" t="s">
        <v>16</v>
      </c>
      <c r="D28" s="44" t="s">
        <v>79</v>
      </c>
      <c r="E28" s="13">
        <v>4718712.5999999996</v>
      </c>
      <c r="F28" s="13">
        <v>2022305.4</v>
      </c>
      <c r="G28" s="13">
        <v>6741018</v>
      </c>
      <c r="H28" s="5" t="s">
        <v>14</v>
      </c>
    </row>
    <row r="29" spans="1:8" x14ac:dyDescent="0.25">
      <c r="A29" s="27">
        <v>23</v>
      </c>
      <c r="B29" s="34" t="s">
        <v>65</v>
      </c>
      <c r="C29" s="44" t="s">
        <v>10</v>
      </c>
      <c r="D29" s="44" t="s">
        <v>80</v>
      </c>
      <c r="E29" s="13">
        <v>677796.62</v>
      </c>
      <c r="F29" s="13">
        <v>433345.38</v>
      </c>
      <c r="G29" s="13">
        <v>1111142</v>
      </c>
      <c r="H29" s="5" t="s">
        <v>14</v>
      </c>
    </row>
    <row r="30" spans="1:8" x14ac:dyDescent="0.25">
      <c r="A30" s="27">
        <v>24</v>
      </c>
      <c r="B30" s="34" t="s">
        <v>81</v>
      </c>
      <c r="C30" s="44" t="s">
        <v>26</v>
      </c>
      <c r="D30" s="44" t="s">
        <v>82</v>
      </c>
      <c r="E30" s="13">
        <v>7939530.9100000001</v>
      </c>
      <c r="F30" s="13">
        <v>7040716.0899999999</v>
      </c>
      <c r="G30" s="13">
        <v>14980247</v>
      </c>
      <c r="H30" s="5" t="s">
        <v>14</v>
      </c>
    </row>
    <row r="31" spans="1:8" x14ac:dyDescent="0.25">
      <c r="A31" s="27">
        <v>25</v>
      </c>
      <c r="B31" s="34" t="s">
        <v>37</v>
      </c>
      <c r="C31" s="44" t="s">
        <v>83</v>
      </c>
      <c r="D31" s="44" t="s">
        <v>84</v>
      </c>
      <c r="E31" s="13">
        <v>1263764.92</v>
      </c>
      <c r="F31" s="13">
        <v>1608428.08</v>
      </c>
      <c r="G31" s="13">
        <v>2872193</v>
      </c>
      <c r="H31" s="5" t="s">
        <v>14</v>
      </c>
    </row>
    <row r="32" spans="1:8" x14ac:dyDescent="0.25">
      <c r="A32" s="27">
        <v>26</v>
      </c>
      <c r="B32" s="34" t="s">
        <v>85</v>
      </c>
      <c r="C32" s="44" t="s">
        <v>86</v>
      </c>
      <c r="D32" s="44" t="s">
        <v>87</v>
      </c>
      <c r="E32" s="13">
        <v>126520.32000000001</v>
      </c>
      <c r="F32" s="13">
        <v>268855.67999999999</v>
      </c>
      <c r="G32" s="13">
        <v>395376</v>
      </c>
      <c r="H32" s="5" t="s">
        <v>14</v>
      </c>
    </row>
    <row r="33" spans="1:8" x14ac:dyDescent="0.25">
      <c r="A33" s="27">
        <v>27</v>
      </c>
      <c r="B33" s="34" t="s">
        <v>88</v>
      </c>
      <c r="C33" s="9" t="s">
        <v>133</v>
      </c>
      <c r="D33" s="44" t="s">
        <v>89</v>
      </c>
      <c r="E33" s="13">
        <v>17678803</v>
      </c>
      <c r="F33" s="13">
        <v>9932284</v>
      </c>
      <c r="G33" s="13">
        <v>27611087</v>
      </c>
      <c r="H33" s="5" t="s">
        <v>14</v>
      </c>
    </row>
    <row r="34" spans="1:8" x14ac:dyDescent="0.25">
      <c r="A34" s="27">
        <v>28</v>
      </c>
      <c r="B34" s="34" t="s">
        <v>90</v>
      </c>
      <c r="C34" s="44" t="s">
        <v>11</v>
      </c>
      <c r="D34" s="44" t="s">
        <v>27</v>
      </c>
      <c r="E34" s="13">
        <v>8303291.2800000003</v>
      </c>
      <c r="F34" s="13">
        <v>26293755.719999999</v>
      </c>
      <c r="G34" s="13">
        <v>34597047</v>
      </c>
      <c r="H34" s="5" t="s">
        <v>14</v>
      </c>
    </row>
    <row r="35" spans="1:8" x14ac:dyDescent="0.25">
      <c r="A35" s="27">
        <v>29</v>
      </c>
      <c r="B35" s="34" t="s">
        <v>31</v>
      </c>
      <c r="C35" s="44" t="s">
        <v>91</v>
      </c>
      <c r="D35" s="44" t="s">
        <v>92</v>
      </c>
      <c r="E35" s="13">
        <v>1980011.7</v>
      </c>
      <c r="F35" s="13">
        <v>2420014.2999999998</v>
      </c>
      <c r="G35" s="13">
        <v>4400026</v>
      </c>
      <c r="H35" s="5" t="s">
        <v>14</v>
      </c>
    </row>
    <row r="36" spans="1:8" x14ac:dyDescent="0.25">
      <c r="A36" s="27">
        <v>30</v>
      </c>
      <c r="B36" s="34" t="s">
        <v>18</v>
      </c>
      <c r="C36" s="44" t="s">
        <v>93</v>
      </c>
      <c r="D36" s="44" t="s">
        <v>94</v>
      </c>
      <c r="E36" s="13">
        <v>892535.56</v>
      </c>
      <c r="F36" s="13">
        <v>121709.4</v>
      </c>
      <c r="G36" s="13">
        <v>1014244.96</v>
      </c>
      <c r="H36" s="5" t="s">
        <v>14</v>
      </c>
    </row>
    <row r="37" spans="1:8" x14ac:dyDescent="0.25">
      <c r="A37" s="27">
        <v>31</v>
      </c>
      <c r="B37" s="34" t="s">
        <v>30</v>
      </c>
      <c r="C37" s="44" t="s">
        <v>95</v>
      </c>
      <c r="D37" s="44" t="s">
        <v>96</v>
      </c>
      <c r="E37" s="13">
        <v>2030719.08</v>
      </c>
      <c r="F37" s="13">
        <v>1874509.92</v>
      </c>
      <c r="G37" s="13">
        <v>3905229</v>
      </c>
      <c r="H37" s="5" t="s">
        <v>14</v>
      </c>
    </row>
    <row r="38" spans="1:8" x14ac:dyDescent="0.25">
      <c r="A38" s="27">
        <v>32</v>
      </c>
      <c r="B38" s="34" t="s">
        <v>97</v>
      </c>
      <c r="C38" s="44" t="s">
        <v>98</v>
      </c>
      <c r="D38" s="44" t="s">
        <v>99</v>
      </c>
      <c r="E38" s="13">
        <v>464582.61</v>
      </c>
      <c r="F38" s="13">
        <v>1137426.3899999999</v>
      </c>
      <c r="G38" s="13">
        <v>1602009</v>
      </c>
      <c r="H38" s="5" t="s">
        <v>14</v>
      </c>
    </row>
    <row r="39" spans="1:8" x14ac:dyDescent="0.25">
      <c r="A39" s="27">
        <v>33</v>
      </c>
      <c r="B39" s="34" t="s">
        <v>61</v>
      </c>
      <c r="C39" s="44" t="s">
        <v>100</v>
      </c>
      <c r="D39" s="44" t="s">
        <v>101</v>
      </c>
      <c r="E39" s="13">
        <v>42969904</v>
      </c>
      <c r="F39" s="13">
        <v>1698303</v>
      </c>
      <c r="G39" s="13">
        <v>44668207</v>
      </c>
      <c r="H39" s="5" t="s">
        <v>14</v>
      </c>
    </row>
    <row r="40" spans="1:8" x14ac:dyDescent="0.25">
      <c r="A40" s="27">
        <v>34</v>
      </c>
      <c r="B40" s="34" t="s">
        <v>42</v>
      </c>
      <c r="C40" s="44" t="s">
        <v>102</v>
      </c>
      <c r="D40" s="44" t="s">
        <v>103</v>
      </c>
      <c r="E40" s="13">
        <v>3233716.09</v>
      </c>
      <c r="F40" s="13">
        <v>3646530.91</v>
      </c>
      <c r="G40" s="13">
        <v>6880247</v>
      </c>
      <c r="H40" s="5" t="s">
        <v>14</v>
      </c>
    </row>
    <row r="41" spans="1:8" x14ac:dyDescent="0.25">
      <c r="A41" s="27">
        <v>35</v>
      </c>
      <c r="B41" s="34" t="s">
        <v>37</v>
      </c>
      <c r="C41" s="44" t="s">
        <v>104</v>
      </c>
      <c r="D41" s="44" t="s">
        <v>105</v>
      </c>
      <c r="E41" s="13">
        <v>1511984.65</v>
      </c>
      <c r="F41" s="13">
        <v>1237078.3500000001</v>
      </c>
      <c r="G41" s="13">
        <v>2749063</v>
      </c>
      <c r="H41" s="5" t="s">
        <v>14</v>
      </c>
    </row>
    <row r="42" spans="1:8" x14ac:dyDescent="0.25">
      <c r="A42" s="27">
        <v>36</v>
      </c>
      <c r="B42" s="34" t="s">
        <v>106</v>
      </c>
      <c r="C42" s="9" t="s">
        <v>134</v>
      </c>
      <c r="D42" s="44" t="s">
        <v>75</v>
      </c>
      <c r="E42" s="13">
        <v>56721030</v>
      </c>
      <c r="F42" s="13">
        <v>10705818</v>
      </c>
      <c r="G42" s="13">
        <v>67426848</v>
      </c>
      <c r="H42" s="5" t="s">
        <v>14</v>
      </c>
    </row>
    <row r="43" spans="1:8" x14ac:dyDescent="0.25">
      <c r="A43" s="27">
        <v>37</v>
      </c>
      <c r="B43" s="34" t="s">
        <v>23</v>
      </c>
      <c r="C43" s="44" t="s">
        <v>107</v>
      </c>
      <c r="D43" s="44" t="s">
        <v>108</v>
      </c>
      <c r="E43" s="13">
        <v>812635.74</v>
      </c>
      <c r="F43" s="13">
        <v>692245.26</v>
      </c>
      <c r="G43" s="13">
        <v>1504881</v>
      </c>
      <c r="H43" s="5" t="s">
        <v>14</v>
      </c>
    </row>
    <row r="44" spans="1:8" x14ac:dyDescent="0.25">
      <c r="A44" s="27">
        <v>38</v>
      </c>
      <c r="B44" s="34" t="s">
        <v>109</v>
      </c>
      <c r="C44" s="44" t="s">
        <v>110</v>
      </c>
      <c r="D44" s="44" t="s">
        <v>111</v>
      </c>
      <c r="E44" s="13">
        <v>961143.2</v>
      </c>
      <c r="F44" s="13">
        <v>1441714.8</v>
      </c>
      <c r="G44" s="13">
        <v>2402858</v>
      </c>
      <c r="H44" s="5" t="s">
        <v>14</v>
      </c>
    </row>
    <row r="45" spans="1:8" x14ac:dyDescent="0.25">
      <c r="A45" s="27">
        <v>39</v>
      </c>
      <c r="B45" s="34" t="s">
        <v>112</v>
      </c>
      <c r="C45" s="44" t="s">
        <v>21</v>
      </c>
      <c r="D45" s="44" t="s">
        <v>113</v>
      </c>
      <c r="E45" s="13">
        <v>1244561.8400000001</v>
      </c>
      <c r="F45" s="13">
        <v>508342.16</v>
      </c>
      <c r="G45" s="13">
        <v>1752904</v>
      </c>
      <c r="H45" s="5" t="s">
        <v>14</v>
      </c>
    </row>
    <row r="46" spans="1:8" x14ac:dyDescent="0.25">
      <c r="A46" s="27">
        <v>40</v>
      </c>
      <c r="B46" s="34" t="s">
        <v>30</v>
      </c>
      <c r="C46" s="44" t="s">
        <v>114</v>
      </c>
      <c r="D46" s="44" t="s">
        <v>115</v>
      </c>
      <c r="E46" s="13">
        <v>32211940.309999999</v>
      </c>
      <c r="F46" s="13">
        <v>22384568.690000001</v>
      </c>
      <c r="G46" s="13">
        <v>54596509</v>
      </c>
      <c r="H46" s="5" t="s">
        <v>14</v>
      </c>
    </row>
    <row r="47" spans="1:8" x14ac:dyDescent="0.25">
      <c r="A47" s="27">
        <v>41</v>
      </c>
      <c r="B47" s="34" t="s">
        <v>18</v>
      </c>
      <c r="C47" s="44" t="s">
        <v>116</v>
      </c>
      <c r="D47" s="44" t="s">
        <v>117</v>
      </c>
      <c r="E47" s="13">
        <v>842301</v>
      </c>
      <c r="F47" s="13">
        <v>148641.35</v>
      </c>
      <c r="G47" s="13">
        <v>990942.35</v>
      </c>
      <c r="H47" s="5" t="s">
        <v>14</v>
      </c>
    </row>
    <row r="48" spans="1:8" x14ac:dyDescent="0.25">
      <c r="A48" s="27">
        <v>42</v>
      </c>
      <c r="B48" s="34" t="s">
        <v>20</v>
      </c>
      <c r="C48" s="44" t="s">
        <v>28</v>
      </c>
      <c r="D48" s="44" t="s">
        <v>118</v>
      </c>
      <c r="E48" s="13">
        <v>17970639.550000001</v>
      </c>
      <c r="F48" s="13">
        <v>4777005.45</v>
      </c>
      <c r="G48" s="13">
        <v>22747645</v>
      </c>
      <c r="H48" s="5" t="s">
        <v>14</v>
      </c>
    </row>
    <row r="49" spans="1:8" x14ac:dyDescent="0.25">
      <c r="A49" s="27">
        <v>43</v>
      </c>
      <c r="B49" s="34" t="s">
        <v>20</v>
      </c>
      <c r="C49" s="9" t="s">
        <v>135</v>
      </c>
      <c r="D49" s="44" t="s">
        <v>119</v>
      </c>
      <c r="E49" s="13">
        <v>31114194</v>
      </c>
      <c r="F49" s="13">
        <v>11660214</v>
      </c>
      <c r="G49" s="13">
        <v>42774408</v>
      </c>
      <c r="H49" s="5" t="s">
        <v>14</v>
      </c>
    </row>
    <row r="50" spans="1:8" x14ac:dyDescent="0.25">
      <c r="A50" s="27">
        <v>44</v>
      </c>
      <c r="B50" s="34" t="s">
        <v>120</v>
      </c>
      <c r="C50" s="9" t="s">
        <v>34</v>
      </c>
      <c r="D50" s="44" t="s">
        <v>121</v>
      </c>
      <c r="E50" s="13">
        <v>25299305.789999999</v>
      </c>
      <c r="F50" s="13">
        <v>19085441.210000001</v>
      </c>
      <c r="G50" s="13">
        <v>44384747</v>
      </c>
      <c r="H50" s="5" t="s">
        <v>14</v>
      </c>
    </row>
    <row r="51" spans="1:8" x14ac:dyDescent="0.25">
      <c r="A51" s="27">
        <v>45</v>
      </c>
      <c r="B51" s="34" t="s">
        <v>24</v>
      </c>
      <c r="C51" s="44" t="s">
        <v>122</v>
      </c>
      <c r="D51" s="44" t="s">
        <v>123</v>
      </c>
      <c r="E51" s="13">
        <v>117194.1</v>
      </c>
      <c r="F51" s="13">
        <v>273452.90000000002</v>
      </c>
      <c r="G51" s="13">
        <v>390647</v>
      </c>
      <c r="H51" s="5" t="s">
        <v>14</v>
      </c>
    </row>
    <row r="52" spans="1:8" x14ac:dyDescent="0.25">
      <c r="A52" s="27">
        <v>46</v>
      </c>
      <c r="B52" s="34" t="s">
        <v>18</v>
      </c>
      <c r="C52" s="44" t="s">
        <v>29</v>
      </c>
      <c r="D52" s="44" t="s">
        <v>124</v>
      </c>
      <c r="E52" s="13">
        <v>2808806.27</v>
      </c>
      <c r="F52" s="13">
        <v>4041940.73</v>
      </c>
      <c r="G52" s="13">
        <v>6850747</v>
      </c>
      <c r="H52" s="5" t="s">
        <v>14</v>
      </c>
    </row>
    <row r="53" spans="1:8" x14ac:dyDescent="0.25">
      <c r="A53" s="27">
        <v>47</v>
      </c>
      <c r="B53" s="34" t="s">
        <v>125</v>
      </c>
      <c r="C53" s="8" t="s">
        <v>17</v>
      </c>
      <c r="D53" s="8" t="s">
        <v>126</v>
      </c>
      <c r="E53" s="13">
        <v>45572.800000000003</v>
      </c>
      <c r="F53" s="13">
        <v>24539.200000000001</v>
      </c>
      <c r="G53" s="13">
        <v>70112</v>
      </c>
      <c r="H53" s="5" t="s">
        <v>14</v>
      </c>
    </row>
    <row r="54" spans="1:8" ht="15.75" thickBot="1" x14ac:dyDescent="0.3">
      <c r="A54" s="27">
        <v>48</v>
      </c>
      <c r="B54" s="37" t="s">
        <v>49</v>
      </c>
      <c r="C54" s="14" t="s">
        <v>127</v>
      </c>
      <c r="D54" s="14" t="s">
        <v>128</v>
      </c>
      <c r="E54" s="15">
        <v>417200.52</v>
      </c>
      <c r="F54" s="15">
        <v>530982.48</v>
      </c>
      <c r="G54" s="15">
        <v>948183</v>
      </c>
      <c r="H54" s="16" t="s">
        <v>14</v>
      </c>
    </row>
    <row r="55" spans="1:8" x14ac:dyDescent="0.25">
      <c r="B55" s="17"/>
      <c r="D55" s="35" t="s">
        <v>33</v>
      </c>
      <c r="E55" s="31">
        <f>SUM(E24:E54)</f>
        <v>381932444.24000001</v>
      </c>
      <c r="F55" s="31">
        <f t="shared" ref="F55:G55" si="1">SUM(F24:F54)</f>
        <v>155006268.94999996</v>
      </c>
      <c r="G55" s="31">
        <f t="shared" si="1"/>
        <v>536938713.19000006</v>
      </c>
      <c r="H55" s="19">
        <f>COUNTIF(H24:H54,"BACKUP**")</f>
        <v>31</v>
      </c>
    </row>
    <row r="56" spans="1:8" x14ac:dyDescent="0.25">
      <c r="B56" s="17"/>
      <c r="E56" s="18"/>
      <c r="F56" s="18"/>
      <c r="G56" s="18"/>
      <c r="H56" s="19"/>
    </row>
  </sheetData>
  <mergeCells count="1">
    <mergeCell ref="A1:H1"/>
  </mergeCells>
  <conditionalFormatting sqref="H3:H24">
    <cfRule type="cellIs" dxfId="11" priority="10" stopIfTrue="1" operator="equal">
      <formula>"Yes"</formula>
    </cfRule>
    <cfRule type="cellIs" dxfId="10" priority="11" stopIfTrue="1" operator="equal">
      <formula>"NA"</formula>
    </cfRule>
    <cfRule type="cellIs" dxfId="9" priority="12" stopIfTrue="1" operator="equal">
      <formula>"-"</formula>
    </cfRule>
  </conditionalFormatting>
  <conditionalFormatting sqref="H25:H54">
    <cfRule type="cellIs" dxfId="8" priority="7" stopIfTrue="1" operator="equal">
      <formula>"Yes"</formula>
    </cfRule>
    <cfRule type="cellIs" dxfId="7" priority="8" stopIfTrue="1" operator="equal">
      <formula>"NA"</formula>
    </cfRule>
    <cfRule type="cellIs" dxfId="6" priority="9" stopIfTrue="1" operator="equal">
      <formula>"-"</formula>
    </cfRule>
  </conditionalFormatting>
  <conditionalFormatting sqref="H55">
    <cfRule type="cellIs" dxfId="5" priority="4" stopIfTrue="1" operator="equal">
      <formula>"Yes"</formula>
    </cfRule>
    <cfRule type="cellIs" dxfId="4" priority="5" stopIfTrue="1" operator="equal">
      <formula>"NA"</formula>
    </cfRule>
    <cfRule type="cellIs" dxfId="3" priority="6" stopIfTrue="1" operator="equal">
      <formula>"-"</formula>
    </cfRule>
  </conditionalFormatting>
  <conditionalFormatting sqref="H56">
    <cfRule type="cellIs" dxfId="2" priority="1" stopIfTrue="1" operator="equal">
      <formula>"Yes"</formula>
    </cfRule>
    <cfRule type="cellIs" dxfId="1" priority="2" stopIfTrue="1" operator="equal">
      <formula>"NA"</formula>
    </cfRule>
    <cfRule type="cellIs" dxfId="0" priority="3" stopIfTrue="1" operator="equal">
      <formula>"-"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&amp;LCDE-Capital Construction&amp;Rlast updated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FY2023-24 BEST Cash</vt:lpstr>
      <vt:lpstr>'FY2023-24 BEST Cash'!Print_Titles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Hoskinson, Jay</dc:creator>
  <cp:lastModifiedBy>Hoskinson, Jay</cp:lastModifiedBy>
  <cp:lastPrinted>2021-05-21T15:19:42Z</cp:lastPrinted>
  <dcterms:created xsi:type="dcterms:W3CDTF">2018-05-18T16:05:22Z</dcterms:created>
  <dcterms:modified xsi:type="dcterms:W3CDTF">2023-05-17T20:51:06Z</dcterms:modified>
</cp:coreProperties>
</file>